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rchidea/Desktop/"/>
    </mc:Choice>
  </mc:AlternateContent>
  <xr:revisionPtr revIDLastSave="0" documentId="8_{A20D9808-B4E5-2246-B00E-979EB7816D40}" xr6:coauthVersionLast="47" xr6:coauthVersionMax="47" xr10:uidLastSave="{00000000-0000-0000-0000-000000000000}"/>
  <bookViews>
    <workbookView xWindow="0" yWindow="500" windowWidth="25440" windowHeight="15280" xr2:uid="{00000000-000D-0000-FFFF-FFFF00000000}"/>
  </bookViews>
  <sheets>
    <sheet name="2025" sheetId="7" r:id="rId1"/>
    <sheet name="számlák" sheetId="3" r:id="rId2"/>
    <sheet name="2024" sheetId="6" r:id="rId3"/>
    <sheet name="2023" sheetId="5" r:id="rId4"/>
    <sheet name="2022" sheetId="1" r:id="rId5"/>
    <sheet name="2021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7" l="1"/>
  <c r="L55" i="7"/>
  <c r="K55" i="7"/>
  <c r="J55" i="7"/>
  <c r="I55" i="7"/>
  <c r="H55" i="7"/>
  <c r="G55" i="7"/>
  <c r="F55" i="7"/>
  <c r="E55" i="7"/>
  <c r="D55" i="7"/>
  <c r="C55" i="7"/>
  <c r="B55" i="7"/>
  <c r="M21" i="7"/>
  <c r="L21" i="7"/>
  <c r="K21" i="7"/>
  <c r="J21" i="7"/>
  <c r="I21" i="7"/>
  <c r="H21" i="7"/>
  <c r="G21" i="7"/>
  <c r="F21" i="7"/>
  <c r="E21" i="7"/>
  <c r="D21" i="7"/>
  <c r="C21" i="7"/>
  <c r="B21" i="7"/>
  <c r="N14" i="7"/>
  <c r="B11" i="7"/>
  <c r="M55" i="6"/>
  <c r="L55" i="6"/>
  <c r="K55" i="6"/>
  <c r="J55" i="6"/>
  <c r="I55" i="6"/>
  <c r="H55" i="6"/>
  <c r="G55" i="6"/>
  <c r="F55" i="6"/>
  <c r="E55" i="6"/>
  <c r="D55" i="6"/>
  <c r="C55" i="6"/>
  <c r="B55" i="6"/>
  <c r="M21" i="6"/>
  <c r="L21" i="6"/>
  <c r="K21" i="6"/>
  <c r="J21" i="6"/>
  <c r="I21" i="6"/>
  <c r="H21" i="6"/>
  <c r="G21" i="6"/>
  <c r="F21" i="6"/>
  <c r="E21" i="6"/>
  <c r="D21" i="6"/>
  <c r="C21" i="6"/>
  <c r="B21" i="6"/>
  <c r="N14" i="6"/>
  <c r="B11" i="6"/>
  <c r="D55" i="5"/>
  <c r="E55" i="5"/>
  <c r="F55" i="5"/>
  <c r="G55" i="5"/>
  <c r="H55" i="5"/>
  <c r="I55" i="5"/>
  <c r="J55" i="5"/>
  <c r="K55" i="5"/>
  <c r="L55" i="5"/>
  <c r="M55" i="5"/>
  <c r="C55" i="5"/>
  <c r="B55" i="5"/>
  <c r="C21" i="5"/>
  <c r="D21" i="5"/>
  <c r="E21" i="5"/>
  <c r="F21" i="5"/>
  <c r="G21" i="5"/>
  <c r="H21" i="5"/>
  <c r="I21" i="5"/>
  <c r="J21" i="5"/>
  <c r="K21" i="5"/>
  <c r="L21" i="5"/>
  <c r="M21" i="5"/>
  <c r="B21" i="5"/>
  <c r="N14" i="5"/>
  <c r="B57" i="5"/>
  <c r="B11" i="5"/>
  <c r="M48" i="4"/>
  <c r="L48" i="4"/>
  <c r="K48" i="4"/>
  <c r="J48" i="4"/>
  <c r="I48" i="4"/>
  <c r="H48" i="4"/>
  <c r="G48" i="4"/>
  <c r="F48" i="4"/>
  <c r="E48" i="4"/>
  <c r="D48" i="4"/>
  <c r="C48" i="4"/>
  <c r="B48" i="4"/>
  <c r="N44" i="4"/>
  <c r="N34" i="4"/>
  <c r="N33" i="4"/>
  <c r="M21" i="4"/>
  <c r="L21" i="4"/>
  <c r="K21" i="4"/>
  <c r="J21" i="4"/>
  <c r="I21" i="4"/>
  <c r="H21" i="4"/>
  <c r="G21" i="4"/>
  <c r="F21" i="4"/>
  <c r="E21" i="4"/>
  <c r="D21" i="4"/>
  <c r="C21" i="4"/>
  <c r="B21" i="4"/>
  <c r="N15" i="4"/>
  <c r="B11" i="4"/>
  <c r="N48" i="4" l="1"/>
  <c r="N21" i="4"/>
  <c r="B51" i="4" s="1"/>
  <c r="N55" i="7"/>
  <c r="B59" i="7" s="1"/>
  <c r="N21" i="7"/>
  <c r="B58" i="7" s="1"/>
  <c r="N55" i="6"/>
  <c r="B59" i="6" s="1"/>
  <c r="N21" i="6"/>
  <c r="N21" i="5"/>
  <c r="B58" i="5" s="1"/>
  <c r="N55" i="5"/>
  <c r="B59" i="5" s="1"/>
  <c r="G48" i="1"/>
  <c r="H48" i="1"/>
  <c r="I48" i="1"/>
  <c r="J48" i="1"/>
  <c r="K48" i="1"/>
  <c r="L48" i="1"/>
  <c r="M48" i="1"/>
  <c r="F48" i="1"/>
  <c r="C48" i="1"/>
  <c r="D48" i="1"/>
  <c r="E48" i="1"/>
  <c r="B48" i="1"/>
  <c r="B58" i="6" l="1"/>
  <c r="B60" i="5"/>
  <c r="B4" i="6" s="1"/>
  <c r="B57" i="6" s="1"/>
  <c r="N15" i="1"/>
  <c r="C21" i="1"/>
  <c r="D21" i="1"/>
  <c r="E21" i="1"/>
  <c r="F21" i="1"/>
  <c r="G21" i="1"/>
  <c r="H21" i="1"/>
  <c r="I21" i="1"/>
  <c r="J21" i="1"/>
  <c r="K21" i="1"/>
  <c r="L21" i="1"/>
  <c r="M21" i="1"/>
  <c r="B21" i="1"/>
  <c r="B11" i="1"/>
  <c r="B60" i="6" l="1"/>
  <c r="B4" i="7" s="1"/>
  <c r="N48" i="1"/>
  <c r="N21" i="1"/>
  <c r="B57" i="7" l="1"/>
  <c r="B60" i="7"/>
  <c r="B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Vigh Marianna</author>
  </authors>
  <commentList>
    <comment ref="A18" authorId="0" shapeId="0" xr:uid="{5EF7EF68-ED31-4B28-96D6-0BD7D7A53B66}">
      <text>
        <r>
          <rPr>
            <sz val="9"/>
            <color indexed="81"/>
            <rFont val="Tahoma"/>
            <family val="2"/>
            <charset val="238"/>
          </rPr>
          <t xml:space="preserve">1. Mecseknádasd Kupa              IV.29.
 Egyesület :Mecseknádasd LSE  150.000 Ft
2. Bükkösd Kupa                       V.27-28 800.000 Ft
3. Bükkösd Kupa                       VI.17
 Egyesület :Generáli LSE 
4. Husztót Kupa                        VII.22
 Egyesület: Generáli LSE 350.000 Ft
5. Szilvásvárad Kupa                  IX. 2-3.
 Egyesület: Szilvásváradi LSE 200.000 Ft
6. Cece Kabakán Derby            X. 14-15
 Egyesület: Kabakán Kft.  400.000 + 1.400.000 összesen 1.800.000 Ft 
(40 box  van benne)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Vigh Marianna</author>
  </authors>
  <commentList>
    <comment ref="G17" authorId="0" shapeId="0" xr:uid="{99DD84A3-38A6-4E27-BD6D-93900C5D7FA1}">
      <text>
        <r>
          <rPr>
            <b/>
            <sz val="9"/>
            <color indexed="81"/>
            <rFont val="Tahoma"/>
            <family val="2"/>
            <charset val="238"/>
          </rPr>
          <t>Mihók Csaba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7" authorId="0" shapeId="0" xr:uid="{4F2E6A43-848A-4040-A1BC-24B007FCBD32}">
      <text>
        <r>
          <rPr>
            <b/>
            <sz val="9"/>
            <color indexed="81"/>
            <rFont val="Tahoma"/>
            <family val="2"/>
            <charset val="238"/>
          </rPr>
          <t>Mihók Csaba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7" authorId="0" shapeId="0" xr:uid="{7F966716-42BA-48F7-A62A-6EEA0CD2F913}">
      <text>
        <r>
          <rPr>
            <b/>
            <sz val="9"/>
            <color indexed="81"/>
            <rFont val="Tahoma"/>
            <family val="2"/>
            <charset val="238"/>
          </rPr>
          <t>Molnár Lajos, Varga Károly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 shapeId="0" xr:uid="{FD8A4830-F8A6-41FD-B829-C8D882EFA3D6}">
      <text>
        <r>
          <rPr>
            <b/>
            <sz val="9"/>
            <color indexed="81"/>
            <rFont val="Tahoma"/>
            <family val="2"/>
            <charset val="238"/>
          </rPr>
          <t>Mihók Csaba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" authorId="0" shapeId="0" xr:uid="{B4D2FFF4-8635-4293-8375-E77CAEC58E9D}">
      <text>
        <r>
          <rPr>
            <b/>
            <sz val="9"/>
            <color indexed="81"/>
            <rFont val="Tahoma"/>
            <family val="2"/>
            <charset val="238"/>
          </rPr>
          <t>Cece 05.14. 16 fő</t>
        </r>
      </text>
    </comment>
  </commentList>
</comments>
</file>

<file path=xl/sharedStrings.xml><?xml version="1.0" encoding="utf-8"?>
<sst xmlns="http://schemas.openxmlformats.org/spreadsheetml/2006/main" count="512" uniqueCount="228">
  <si>
    <t>Sportlóbejelentés</t>
  </si>
  <si>
    <t>Edzők</t>
  </si>
  <si>
    <t>Bírók</t>
  </si>
  <si>
    <t>Versenyiroda</t>
  </si>
  <si>
    <t>Összesen:</t>
  </si>
  <si>
    <t>Bevételek:</t>
  </si>
  <si>
    <t>Licenc</t>
  </si>
  <si>
    <t>Kiadások</t>
  </si>
  <si>
    <t>01.hó</t>
  </si>
  <si>
    <t>02.hó</t>
  </si>
  <si>
    <t>03.hó</t>
  </si>
  <si>
    <t>04.hó</t>
  </si>
  <si>
    <t>05.hó</t>
  </si>
  <si>
    <t>06.hó</t>
  </si>
  <si>
    <t>07.hó</t>
  </si>
  <si>
    <t>08.hó</t>
  </si>
  <si>
    <t>09.hó</t>
  </si>
  <si>
    <t>10.hó</t>
  </si>
  <si>
    <t>11.hó</t>
  </si>
  <si>
    <t>12.hó</t>
  </si>
  <si>
    <t>összesen</t>
  </si>
  <si>
    <t>Évadzáró költségek</t>
  </si>
  <si>
    <t>Bérleti költségek</t>
  </si>
  <si>
    <t>Laptop, nyomtató, karbantartás</t>
  </si>
  <si>
    <t>05. hó</t>
  </si>
  <si>
    <t>szállás</t>
  </si>
  <si>
    <t>Távlovaglás tévés megjelenítése</t>
  </si>
  <si>
    <t>Külföldi versenyek</t>
  </si>
  <si>
    <t>Serleg,jelvény.érem</t>
  </si>
  <si>
    <t>nyomdaköltség</t>
  </si>
  <si>
    <t>ajándék,repi</t>
  </si>
  <si>
    <t>érem,serleg,szalag</t>
  </si>
  <si>
    <t>Állatorvosi költségek</t>
  </si>
  <si>
    <t>Reprezentáció</t>
  </si>
  <si>
    <t xml:space="preserve">támogatás </t>
  </si>
  <si>
    <t>sportruházat</t>
  </si>
  <si>
    <t>lvasok jutalmazása, prmizálás</t>
  </si>
  <si>
    <t>Közgyűlés Terembérlet</t>
  </si>
  <si>
    <t>Közgyűlés étel-ital</t>
  </si>
  <si>
    <t>Közgyűlés Repi adó</t>
  </si>
  <si>
    <t>2021. évi egyenleg</t>
  </si>
  <si>
    <t>Mobil boksz bérlés</t>
  </si>
  <si>
    <t>Szösz Leticia VB</t>
  </si>
  <si>
    <t>Távlovaglás 2022. évi elszámolás</t>
  </si>
  <si>
    <t>Áthozat 2021.</t>
  </si>
  <si>
    <t>2022. évi bevételek:</t>
  </si>
  <si>
    <t>2022. évi szakemberek, sportló bevét. össz.</t>
  </si>
  <si>
    <t>Távlovaglás 2021. évi elszámolás</t>
  </si>
  <si>
    <t>Áthozat 2020.</t>
  </si>
  <si>
    <t>2021. évi bevételek:</t>
  </si>
  <si>
    <t>2021. évi szakemberek, sportló bevét. össz.</t>
  </si>
  <si>
    <t>REV pályadíj + 2 fő vizsgáztató 15 fő felett</t>
  </si>
  <si>
    <t>EDZŐI Kurzus E.h..:5/2021/X.13. 2022</t>
  </si>
  <si>
    <t>Szösz Leticia VB nevezési díj MLSZ támogatás</t>
  </si>
  <si>
    <t>érem,serleg,szalag, oklevél</t>
  </si>
  <si>
    <t>MLSZ válogatott sportruházat</t>
  </si>
  <si>
    <t>EDZŐI Kurzus MLSZ E.h..:5/2021/X.13.</t>
  </si>
  <si>
    <t xml:space="preserve">támogatások </t>
  </si>
  <si>
    <t>2022. évi egyenleg</t>
  </si>
  <si>
    <t>Távlovaglás 2023. évi elszámolás</t>
  </si>
  <si>
    <t>Áthozat 2022.</t>
  </si>
  <si>
    <t>2023. évi bevételek:</t>
  </si>
  <si>
    <t>2023. évi szakemberek, sportló bevét. össz.</t>
  </si>
  <si>
    <t>2023. évi egyenleg</t>
  </si>
  <si>
    <t>lovasok jutalmazása, prmizálás</t>
  </si>
  <si>
    <t>2022 évi áthozat</t>
  </si>
  <si>
    <t>2023 évi bevételek</t>
  </si>
  <si>
    <t>2023 évi kiadások</t>
  </si>
  <si>
    <t>Junior VB részvétel</t>
  </si>
  <si>
    <t>Felnőtt EB részvétel</t>
  </si>
  <si>
    <t>versenyrendezés (7 verseny)</t>
  </si>
  <si>
    <t>Sportszakember képzés</t>
  </si>
  <si>
    <t>támogatások :</t>
  </si>
  <si>
    <t>Hazai versenyek</t>
  </si>
  <si>
    <t>Cece</t>
  </si>
  <si>
    <t>Mecseknádasd</t>
  </si>
  <si>
    <t>Bükkösd</t>
  </si>
  <si>
    <t>Husztót</t>
  </si>
  <si>
    <t>Szilvásvárad</t>
  </si>
  <si>
    <t>EB ERMELO</t>
  </si>
  <si>
    <t>Sportszakember képzés, szakmai hétvége Orfű</t>
  </si>
  <si>
    <t>Junior VB CASTELSAGRAT</t>
  </si>
  <si>
    <t>Felnött VB 2022</t>
  </si>
  <si>
    <t>Közgyűlés egyéb szolgáltatás</t>
  </si>
  <si>
    <t>TVL 5/2023(11.14) Kabakán Derby</t>
  </si>
  <si>
    <t>étel-ital, repi adó</t>
  </si>
  <si>
    <t>Egyén szolgáltatás</t>
  </si>
  <si>
    <t>Távlovaglás 2024. évi elszámolás</t>
  </si>
  <si>
    <t>Áthozat 2023.</t>
  </si>
  <si>
    <t>2024. évi bevételek:</t>
  </si>
  <si>
    <t>2024. évi szakemberek, sportló bevét. össz.</t>
  </si>
  <si>
    <t>2023 évi áthozat</t>
  </si>
  <si>
    <t>2024 évi bevételek</t>
  </si>
  <si>
    <t>2024 évi kiadások</t>
  </si>
  <si>
    <t>2024. évi egyenleg</t>
  </si>
  <si>
    <t>Napló</t>
  </si>
  <si>
    <t>Bizszám</t>
  </si>
  <si>
    <t>Számlaszám_</t>
  </si>
  <si>
    <t>Könyvhó_</t>
  </si>
  <si>
    <t>Kelt</t>
  </si>
  <si>
    <t>Fokszlanév</t>
  </si>
  <si>
    <t>Partnernév</t>
  </si>
  <si>
    <t>Ktghelynév</t>
  </si>
  <si>
    <t>Érték_</t>
  </si>
  <si>
    <t>Egyéb</t>
  </si>
  <si>
    <t>201</t>
  </si>
  <si>
    <t>TÁVLOVAGLÁS</t>
  </si>
  <si>
    <t>2/2024. hat. 03.16. Csákvár Bajnoki forduló</t>
  </si>
  <si>
    <t>Varga Károly válogatott utazási támogatás</t>
  </si>
  <si>
    <t>MLSZ Felnött VB FR nevezési díj</t>
  </si>
  <si>
    <t>MLSZ Fiatal Lovas és Junior EB IT nevezési díj</t>
  </si>
  <si>
    <t>VB nevezési díj</t>
  </si>
  <si>
    <t>Generál - Insped támogatás</t>
  </si>
  <si>
    <t xml:space="preserve">versenyhelyszínek Állatorvosi költségei </t>
  </si>
  <si>
    <t>EB nevezési díj</t>
  </si>
  <si>
    <t>2024.08.03. Bükkösd</t>
  </si>
  <si>
    <t>válogatott sportruházat</t>
  </si>
  <si>
    <t>EB, VB versenyzési támogatás</t>
  </si>
  <si>
    <t>MLSZ hazai versenyek támogatása</t>
  </si>
  <si>
    <t>KABAKÁN Derby, Husztó</t>
  </si>
  <si>
    <t>Távlovaglás 2025. évi elszámolás</t>
  </si>
  <si>
    <t>Áthozat 2024.</t>
  </si>
  <si>
    <t>2025. évi bevételek:</t>
  </si>
  <si>
    <t>2025. évi szakemberek, sportló bevét. össz.</t>
  </si>
  <si>
    <t>2024 évi áthozat</t>
  </si>
  <si>
    <t>2025 évi bevételek</t>
  </si>
  <si>
    <t>2025 évi kiadások</t>
  </si>
  <si>
    <t>2025. évi egyenleg</t>
  </si>
  <si>
    <t>136</t>
  </si>
  <si>
    <t>MS-2024-001723</t>
  </si>
  <si>
    <t>2024.11.27</t>
  </si>
  <si>
    <t>Érem, serleg gravírozás, készítés</t>
  </si>
  <si>
    <t>György Kft.</t>
  </si>
  <si>
    <t>serleg 2 db Marosi Zsanett: és tenéysztője és legmegbízhatóbb lova</t>
  </si>
  <si>
    <t>427</t>
  </si>
  <si>
    <t>MCSKN-2025-1</t>
  </si>
  <si>
    <t>2025.05.15</t>
  </si>
  <si>
    <t>Versenyrendezési hozzájárulás</t>
  </si>
  <si>
    <t>Mecseknádasdi Lovas Sportegyesület</t>
  </si>
  <si>
    <t>versenyrend. Távlovas hat: 05/2025</t>
  </si>
  <si>
    <t>439</t>
  </si>
  <si>
    <t>DRKK-2025-76</t>
  </si>
  <si>
    <t>2025.05.20</t>
  </si>
  <si>
    <t>Dr. Kollár Kornél</t>
  </si>
  <si>
    <t>állatorvosi szolg. Távlovas verseny Bátaapáti</t>
  </si>
  <si>
    <t>620</t>
  </si>
  <si>
    <t>DRKK-2025-114</t>
  </si>
  <si>
    <t>2025.07.09</t>
  </si>
  <si>
    <t>Egyéb szolgáltatás, cikkírás, lapszerkesztés</t>
  </si>
  <si>
    <t>Lovasverseny Bugac 07.05.</t>
  </si>
  <si>
    <t>704</t>
  </si>
  <si>
    <t>DRKK-2025-127</t>
  </si>
  <si>
    <t>2025.08.01</t>
  </si>
  <si>
    <t>Távlovas verseny Husztót 2025.07.26.</t>
  </si>
  <si>
    <t>797</t>
  </si>
  <si>
    <t>BIZX00020/2025</t>
  </si>
  <si>
    <t>2025.08.27</t>
  </si>
  <si>
    <t>Sport- és Tenyész versenynyeremény</t>
  </si>
  <si>
    <t>Dr. Szebeni Zsolt János</t>
  </si>
  <si>
    <t>lovassport versenyeken való Távlovas OB Husztót 07.26.</t>
  </si>
  <si>
    <t>847</t>
  </si>
  <si>
    <t>BIZX00021/2025</t>
  </si>
  <si>
    <t>2025.09.06</t>
  </si>
  <si>
    <t>lovassport versenyen való részvétel</t>
  </si>
  <si>
    <t>875</t>
  </si>
  <si>
    <t>SHA0083</t>
  </si>
  <si>
    <t>2025.09.10</t>
  </si>
  <si>
    <t>Nevezési díj</t>
  </si>
  <si>
    <t>ASOCIATIA CLUB SPORTIV SHAGYA</t>
  </si>
  <si>
    <t>nevezési díj Távlovas Junior és Fiatal Lovas EB</t>
  </si>
  <si>
    <t>882</t>
  </si>
  <si>
    <t>DRKK-2025-144</t>
  </si>
  <si>
    <t>2025.09.12</t>
  </si>
  <si>
    <t>állatorvosi dzolg. Távlovasverseny Bükkösd</t>
  </si>
  <si>
    <t>206</t>
  </si>
  <si>
    <t>18</t>
  </si>
  <si>
    <t>14/25</t>
  </si>
  <si>
    <t>2025.06.05</t>
  </si>
  <si>
    <t>Italia Endurance ASD</t>
  </si>
  <si>
    <t>nevezési díj Távlovas Felnött EB</t>
  </si>
  <si>
    <t>MLSZ</t>
  </si>
  <si>
    <t>versenyrendezési hozzájárulás</t>
  </si>
  <si>
    <t>oktatás, továbbképzés (Szakmai napok/Műhely pr.)</t>
  </si>
  <si>
    <t>állatorvosi költségek</t>
  </si>
  <si>
    <t>vereny nyeremény</t>
  </si>
  <si>
    <t>MLSZ Támogatás</t>
  </si>
  <si>
    <t/>
  </si>
  <si>
    <t>1026</t>
  </si>
  <si>
    <t>BIZX00030/2025</t>
  </si>
  <si>
    <t>2025.10.23</t>
  </si>
  <si>
    <t>Lovassport versenyen való részvétel Távlovas OB forduló Cece 10.18.</t>
  </si>
  <si>
    <t>1029</t>
  </si>
  <si>
    <t>BGC-2025-1</t>
  </si>
  <si>
    <t>2025.10.22</t>
  </si>
  <si>
    <t>Bugaci Ménes Alapítvány</t>
  </si>
  <si>
    <t>versenyrend. Távlovas OB Bugaci Ménes</t>
  </si>
  <si>
    <t>Bugac</t>
  </si>
  <si>
    <t>1095</t>
  </si>
  <si>
    <t>MCSKN-2025-6</t>
  </si>
  <si>
    <t>2025.11.18</t>
  </si>
  <si>
    <t>versenyrend. Távlovas 18/2025 határozat kiegészítő számlája</t>
  </si>
  <si>
    <t>1091</t>
  </si>
  <si>
    <t>MCSKN-2025-5</t>
  </si>
  <si>
    <t>2025.11.17</t>
  </si>
  <si>
    <t>Oktatás és továbbképzés ktg-ei</t>
  </si>
  <si>
    <t>Lovas szakmai pr.</t>
  </si>
  <si>
    <t>1087</t>
  </si>
  <si>
    <t>DQ3SA1332582</t>
  </si>
  <si>
    <t>2025.11.10</t>
  </si>
  <si>
    <t>Kabakán Szolgáltató Nonprofit Kft.</t>
  </si>
  <si>
    <t>versenyrend. Húsztót 07.26, Cece 10.18.</t>
  </si>
  <si>
    <t>Húsztót 07.26, Cece 10.18.</t>
  </si>
  <si>
    <t>205</t>
  </si>
  <si>
    <t>15</t>
  </si>
  <si>
    <t>196784</t>
  </si>
  <si>
    <t>2025.03.19</t>
  </si>
  <si>
    <t>FEI</t>
  </si>
  <si>
    <t>Dopping büntetés Knotik Otilia -EL SBAA BOHUN CEI3* Buftea 2024.09.13-14.</t>
  </si>
  <si>
    <t>FEI Büntetés</t>
  </si>
  <si>
    <t>KINTLÉVŐSÉG:</t>
  </si>
  <si>
    <t>Távlovas-Központ</t>
  </si>
  <si>
    <t>1146</t>
  </si>
  <si>
    <t>2025-698</t>
  </si>
  <si>
    <t>2025.12.07</t>
  </si>
  <si>
    <t>Biczó Food Kft.</t>
  </si>
  <si>
    <t>éttermi szolg. étel-ital 80 fő + REPI ADÓ 269.524 Ft</t>
  </si>
  <si>
    <t>2025.12.08</t>
  </si>
  <si>
    <t>REPi 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</si>
</sst>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5" fillId="0" borderId="0"/>
  </cellStyleXfs>
  <cellXfs count="88">
    <xf numFmtId="0" fontId="0" fillId="0" borderId="0" xfId="0"/>
    <xf numFmtId="0" fontId="2" fillId="0" borderId="0" xfId="0" applyFon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5" fillId="0" borderId="0" xfId="0" applyFont="1"/>
    <xf numFmtId="0" fontId="7" fillId="0" borderId="0" xfId="0" applyFont="1"/>
    <xf numFmtId="0" fontId="4" fillId="0" borderId="2" xfId="0" applyFont="1" applyBorder="1"/>
    <xf numFmtId="3" fontId="1" fillId="0" borderId="3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8" fillId="0" borderId="1" xfId="0" applyFont="1" applyBorder="1"/>
    <xf numFmtId="3" fontId="8" fillId="0" borderId="1" xfId="0" applyNumberFormat="1" applyFont="1" applyBorder="1"/>
    <xf numFmtId="3" fontId="6" fillId="0" borderId="1" xfId="0" applyNumberFormat="1" applyFont="1" applyBorder="1"/>
    <xf numFmtId="0" fontId="0" fillId="2" borderId="1" xfId="0" applyFill="1" applyBorder="1"/>
    <xf numFmtId="3" fontId="9" fillId="0" borderId="0" xfId="0" applyNumberFormat="1" applyFon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3" fontId="0" fillId="2" borderId="1" xfId="0" applyNumberFormat="1" applyFill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3" fontId="1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4" xfId="0" applyFont="1" applyBorder="1"/>
    <xf numFmtId="3" fontId="1" fillId="0" borderId="5" xfId="0" applyNumberFormat="1" applyFont="1" applyBorder="1"/>
    <xf numFmtId="0" fontId="4" fillId="0" borderId="6" xfId="0" applyFont="1" applyBorder="1"/>
    <xf numFmtId="3" fontId="13" fillId="0" borderId="7" xfId="0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3" fontId="13" fillId="0" borderId="7" xfId="2" applyNumberFormat="1" applyFont="1" applyBorder="1" applyAlignment="1">
      <alignment horizontal="right"/>
    </xf>
    <xf numFmtId="0" fontId="4" fillId="0" borderId="8" xfId="0" applyFont="1" applyBorder="1"/>
    <xf numFmtId="3" fontId="13" fillId="0" borderId="9" xfId="2" applyNumberFormat="1" applyFont="1" applyBorder="1" applyAlignment="1">
      <alignment horizontal="right"/>
    </xf>
    <xf numFmtId="0" fontId="1" fillId="3" borderId="1" xfId="0" applyFont="1" applyFill="1" applyBorder="1"/>
    <xf numFmtId="3" fontId="6" fillId="2" borderId="1" xfId="0" applyNumberFormat="1" applyFont="1" applyFill="1" applyBorder="1"/>
    <xf numFmtId="3" fontId="6" fillId="3" borderId="1" xfId="0" applyNumberFormat="1" applyFont="1" applyFill="1" applyBorder="1"/>
    <xf numFmtId="0" fontId="1" fillId="4" borderId="1" xfId="0" applyFont="1" applyFill="1" applyBorder="1"/>
    <xf numFmtId="3" fontId="0" fillId="4" borderId="1" xfId="0" applyNumberFormat="1" applyFill="1" applyBorder="1"/>
    <xf numFmtId="3" fontId="6" fillId="4" borderId="1" xfId="0" applyNumberFormat="1" applyFont="1" applyFill="1" applyBorder="1"/>
    <xf numFmtId="0" fontId="15" fillId="0" borderId="1" xfId="0" applyFont="1" applyBorder="1"/>
    <xf numFmtId="0" fontId="16" fillId="0" borderId="1" xfId="0" applyFont="1" applyBorder="1" applyAlignment="1">
      <alignment wrapText="1"/>
    </xf>
    <xf numFmtId="0" fontId="14" fillId="0" borderId="10" xfId="0" applyFont="1" applyBorder="1"/>
    <xf numFmtId="3" fontId="14" fillId="0" borderId="11" xfId="0" applyNumberFormat="1" applyFont="1" applyBorder="1"/>
    <xf numFmtId="3" fontId="17" fillId="0" borderId="1" xfId="0" applyNumberFormat="1" applyFont="1" applyBorder="1"/>
    <xf numFmtId="3" fontId="17" fillId="0" borderId="1" xfId="0" applyNumberFormat="1" applyFont="1" applyBorder="1" applyAlignment="1">
      <alignment wrapText="1"/>
    </xf>
    <xf numFmtId="3" fontId="16" fillId="0" borderId="1" xfId="0" applyNumberFormat="1" applyFont="1" applyBorder="1" applyAlignment="1">
      <alignment wrapText="1"/>
    </xf>
    <xf numFmtId="3" fontId="0" fillId="3" borderId="1" xfId="0" applyNumberFormat="1" applyFill="1" applyBorder="1"/>
    <xf numFmtId="0" fontId="15" fillId="2" borderId="1" xfId="0" applyFont="1" applyFill="1" applyBorder="1"/>
    <xf numFmtId="0" fontId="16" fillId="0" borderId="1" xfId="0" applyFont="1" applyBorder="1"/>
    <xf numFmtId="3" fontId="16" fillId="0" borderId="1" xfId="0" applyNumberFormat="1" applyFont="1" applyBorder="1"/>
    <xf numFmtId="0" fontId="21" fillId="0" borderId="1" xfId="0" applyFont="1" applyBorder="1"/>
    <xf numFmtId="3" fontId="21" fillId="0" borderId="1" xfId="0" applyNumberFormat="1" applyFont="1" applyBorder="1"/>
    <xf numFmtId="3" fontId="21" fillId="0" borderId="3" xfId="0" applyNumberFormat="1" applyFont="1" applyBorder="1"/>
    <xf numFmtId="3" fontId="22" fillId="0" borderId="1" xfId="0" applyNumberFormat="1" applyFont="1" applyBorder="1"/>
    <xf numFmtId="0" fontId="8" fillId="0" borderId="12" xfId="0" applyFont="1" applyBorder="1"/>
    <xf numFmtId="0" fontId="1" fillId="0" borderId="1" xfId="0" applyFont="1" applyBorder="1" applyAlignment="1">
      <alignment wrapText="1"/>
    </xf>
    <xf numFmtId="0" fontId="23" fillId="0" borderId="1" xfId="0" applyFont="1" applyBorder="1"/>
    <xf numFmtId="3" fontId="0" fillId="0" borderId="1" xfId="0" applyNumberFormat="1" applyBorder="1" applyAlignment="1">
      <alignment horizontal="center" wrapText="1"/>
    </xf>
    <xf numFmtId="3" fontId="25" fillId="2" borderId="1" xfId="0" applyNumberFormat="1" applyFont="1" applyFill="1" applyBorder="1"/>
    <xf numFmtId="3" fontId="8" fillId="0" borderId="12" xfId="0" applyNumberFormat="1" applyFont="1" applyBorder="1"/>
    <xf numFmtId="0" fontId="26" fillId="0" borderId="1" xfId="0" applyFont="1" applyBorder="1"/>
    <xf numFmtId="3" fontId="24" fillId="0" borderId="1" xfId="0" applyNumberFormat="1" applyFont="1" applyBorder="1"/>
    <xf numFmtId="3" fontId="27" fillId="0" borderId="1" xfId="0" applyNumberFormat="1" applyFont="1" applyBorder="1"/>
    <xf numFmtId="3" fontId="17" fillId="2" borderId="1" xfId="0" applyNumberFormat="1" applyFont="1" applyFill="1" applyBorder="1"/>
    <xf numFmtId="3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3" fontId="17" fillId="0" borderId="1" xfId="0" applyNumberFormat="1" applyFont="1" applyBorder="1" applyAlignment="1">
      <alignment horizontal="center" wrapText="1"/>
    </xf>
    <xf numFmtId="3" fontId="28" fillId="0" borderId="1" xfId="0" applyNumberFormat="1" applyFont="1" applyBorder="1"/>
    <xf numFmtId="3" fontId="24" fillId="3" borderId="1" xfId="0" applyNumberFormat="1" applyFont="1" applyFill="1" applyBorder="1"/>
    <xf numFmtId="3" fontId="28" fillId="3" borderId="1" xfId="0" applyNumberFormat="1" applyFont="1" applyFill="1" applyBorder="1"/>
    <xf numFmtId="3" fontId="24" fillId="2" borderId="1" xfId="0" applyNumberFormat="1" applyFont="1" applyFill="1" applyBorder="1"/>
    <xf numFmtId="3" fontId="28" fillId="2" borderId="1" xfId="0" applyNumberFormat="1" applyFont="1" applyFill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29" fillId="2" borderId="1" xfId="0" applyNumberFormat="1" applyFont="1" applyFill="1" applyBorder="1"/>
    <xf numFmtId="3" fontId="30" fillId="2" borderId="1" xfId="0" applyNumberFormat="1" applyFont="1" applyFill="1" applyBorder="1"/>
    <xf numFmtId="3" fontId="31" fillId="0" borderId="1" xfId="0" applyNumberFormat="1" applyFont="1" applyBorder="1" applyAlignment="1">
      <alignment horizontal="center"/>
    </xf>
    <xf numFmtId="3" fontId="31" fillId="0" borderId="1" xfId="0" applyNumberFormat="1" applyFont="1" applyBorder="1" applyAlignment="1">
      <alignment wrapText="1"/>
    </xf>
    <xf numFmtId="3" fontId="32" fillId="3" borderId="1" xfId="0" applyNumberFormat="1" applyFont="1" applyFill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16" fillId="0" borderId="0" xfId="0" applyFont="1"/>
    <xf numFmtId="0" fontId="17" fillId="0" borderId="0" xfId="0" applyFont="1"/>
    <xf numFmtId="0" fontId="17" fillId="0" borderId="14" xfId="0" applyFont="1" applyBorder="1"/>
    <xf numFmtId="0" fontId="17" fillId="0" borderId="13" xfId="0" applyFont="1" applyBorder="1"/>
    <xf numFmtId="0" fontId="0" fillId="0" borderId="0" xfId="0" applyAlignment="1">
      <alignment horizontal="left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0F66-7B2B-4391-9F69-07E905BC23F0}">
  <dimension ref="A1:N60"/>
  <sheetViews>
    <sheetView tabSelected="1" topLeftCell="A31" workbookViewId="0">
      <selection activeCell="G28" sqref="G28"/>
    </sheetView>
  </sheetViews>
  <sheetFormatPr baseColWidth="10" defaultColWidth="8.83203125" defaultRowHeight="15" x14ac:dyDescent="0.2"/>
  <cols>
    <col min="1" max="1" width="36.33203125" bestFit="1" customWidth="1"/>
    <col min="2" max="2" width="12.6640625" bestFit="1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83203125" bestFit="1" customWidth="1"/>
  </cols>
  <sheetData>
    <row r="1" spans="1:14" ht="19" x14ac:dyDescent="0.25">
      <c r="C1" s="1" t="s">
        <v>120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121</v>
      </c>
      <c r="B4" s="4">
        <f>'2024'!B60</f>
        <v>2127767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122</v>
      </c>
      <c r="B6" s="28"/>
      <c r="C6" s="1"/>
      <c r="F6" s="2"/>
      <c r="G6" s="2"/>
    </row>
    <row r="7" spans="1:14" ht="21" x14ac:dyDescent="0.25">
      <c r="A7" s="29" t="s">
        <v>0</v>
      </c>
      <c r="B7" s="30">
        <v>733660</v>
      </c>
      <c r="C7" s="1"/>
      <c r="F7" s="17"/>
      <c r="G7" s="17"/>
    </row>
    <row r="8" spans="1:14" ht="19" x14ac:dyDescent="0.25">
      <c r="A8" s="29" t="s">
        <v>1</v>
      </c>
      <c r="B8" s="31">
        <v>62500</v>
      </c>
      <c r="C8" s="1"/>
    </row>
    <row r="9" spans="1:14" ht="19" x14ac:dyDescent="0.25">
      <c r="A9" s="29" t="s">
        <v>2</v>
      </c>
      <c r="B9" s="32">
        <v>99500</v>
      </c>
      <c r="C9" s="1"/>
      <c r="G9" s="2"/>
    </row>
    <row r="10" spans="1:14" ht="20" thickBot="1" x14ac:dyDescent="0.3">
      <c r="A10" s="33" t="s">
        <v>3</v>
      </c>
      <c r="B10" s="34">
        <v>15000</v>
      </c>
      <c r="C10" s="1"/>
    </row>
    <row r="11" spans="1:14" ht="19" x14ac:dyDescent="0.25">
      <c r="A11" s="7" t="s">
        <v>123</v>
      </c>
      <c r="B11" s="54">
        <f>SUM(B7:B10)</f>
        <v>910660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23" t="s">
        <v>8</v>
      </c>
      <c r="C13" s="23" t="s">
        <v>9</v>
      </c>
      <c r="D13" s="23" t="s">
        <v>10</v>
      </c>
      <c r="E13" s="23" t="s">
        <v>11</v>
      </c>
      <c r="F13" s="23" t="s">
        <v>24</v>
      </c>
      <c r="G13" s="23" t="s">
        <v>13</v>
      </c>
      <c r="H13" s="23" t="s">
        <v>14</v>
      </c>
      <c r="I13" s="23" t="s">
        <v>15</v>
      </c>
      <c r="J13" s="23" t="s">
        <v>16</v>
      </c>
      <c r="K13" s="23" t="s">
        <v>17</v>
      </c>
      <c r="L13" s="23" t="s">
        <v>18</v>
      </c>
      <c r="M13" s="23" t="s">
        <v>19</v>
      </c>
      <c r="N13" s="9" t="s">
        <v>20</v>
      </c>
    </row>
    <row r="14" spans="1:14" x14ac:dyDescent="0.2">
      <c r="A14" s="10" t="s">
        <v>6</v>
      </c>
      <c r="B14" s="12">
        <v>221000</v>
      </c>
      <c r="C14" s="26">
        <v>722000</v>
      </c>
      <c r="D14" s="26">
        <v>153000</v>
      </c>
      <c r="E14" s="26">
        <v>72000</v>
      </c>
      <c r="F14" s="26">
        <v>89000</v>
      </c>
      <c r="G14" s="26">
        <v>34000</v>
      </c>
      <c r="H14" s="26">
        <v>89000</v>
      </c>
      <c r="I14" s="26">
        <v>51000</v>
      </c>
      <c r="J14" s="26">
        <v>17000</v>
      </c>
      <c r="K14" s="26">
        <v>17000</v>
      </c>
      <c r="L14" s="12">
        <v>0</v>
      </c>
      <c r="M14" s="12">
        <v>0</v>
      </c>
      <c r="N14" s="60">
        <f>SUM(B14:M14)</f>
        <v>1465000</v>
      </c>
    </row>
    <row r="15" spans="1:14" x14ac:dyDescent="0.2">
      <c r="A15" s="50" t="s">
        <v>72</v>
      </c>
      <c r="B15" s="12"/>
      <c r="C15" s="26"/>
      <c r="D15" s="26"/>
      <c r="E15" s="26"/>
      <c r="F15" s="26"/>
      <c r="G15" s="26"/>
      <c r="H15" s="26"/>
      <c r="I15" s="26"/>
      <c r="J15" s="26"/>
      <c r="K15" s="26"/>
      <c r="L15" s="12"/>
      <c r="M15" s="12"/>
      <c r="N15" s="22"/>
    </row>
    <row r="16" spans="1:14" x14ac:dyDescent="0.2">
      <c r="A16" s="10" t="s">
        <v>180</v>
      </c>
      <c r="B16" s="25"/>
      <c r="C16" s="66"/>
      <c r="D16" s="66"/>
      <c r="E16" s="66"/>
      <c r="F16" s="78"/>
      <c r="G16" s="25"/>
      <c r="H16" s="25"/>
      <c r="I16" s="25"/>
      <c r="J16" s="25"/>
      <c r="K16" s="25"/>
      <c r="L16" s="25"/>
      <c r="M16" s="25"/>
      <c r="N16" s="16"/>
    </row>
    <row r="17" spans="1:14" ht="16" x14ac:dyDescent="0.2">
      <c r="A17" s="42" t="s">
        <v>181</v>
      </c>
      <c r="B17" s="12"/>
      <c r="C17" s="45"/>
      <c r="D17" s="45">
        <v>1264000</v>
      </c>
      <c r="E17" s="66"/>
      <c r="F17" s="12"/>
      <c r="G17" s="12"/>
      <c r="H17" s="45"/>
      <c r="I17" s="45"/>
      <c r="J17" s="45"/>
      <c r="K17" s="12"/>
      <c r="L17" s="12"/>
      <c r="M17" s="12"/>
      <c r="N17" s="16"/>
    </row>
    <row r="18" spans="1:14" s="21" customFormat="1" x14ac:dyDescent="0.2">
      <c r="A18" s="50" t="s">
        <v>182</v>
      </c>
      <c r="B18" s="18"/>
      <c r="C18" s="67"/>
      <c r="D18" s="46">
        <v>1000000</v>
      </c>
      <c r="E18" s="68"/>
      <c r="F18" s="46"/>
      <c r="G18" s="18"/>
      <c r="H18" s="46"/>
      <c r="I18" s="46"/>
      <c r="J18" s="46"/>
      <c r="K18" s="19"/>
      <c r="L18" s="18"/>
      <c r="M18" s="18"/>
      <c r="N18" s="20"/>
    </row>
    <row r="19" spans="1:14" s="21" customFormat="1" x14ac:dyDescent="0.2">
      <c r="A19" s="83" t="s">
        <v>167</v>
      </c>
      <c r="B19" s="46"/>
      <c r="C19" s="47"/>
      <c r="D19" s="46">
        <v>2081715</v>
      </c>
      <c r="E19" s="68"/>
      <c r="F19" s="18"/>
      <c r="G19" s="18"/>
      <c r="H19" s="79"/>
      <c r="I19" s="19"/>
      <c r="J19" s="19"/>
      <c r="K19" s="46"/>
      <c r="L19" s="18"/>
      <c r="M19" s="18"/>
      <c r="N19" s="20"/>
    </row>
    <row r="20" spans="1:14" s="21" customFormat="1" x14ac:dyDescent="0.2">
      <c r="A20" s="58"/>
      <c r="B20" s="18"/>
      <c r="C20" s="18"/>
      <c r="D20" s="18"/>
      <c r="E20" s="59"/>
      <c r="F20" s="18"/>
      <c r="G20" s="18"/>
      <c r="H20" s="18"/>
      <c r="I20" s="19"/>
      <c r="J20" s="46"/>
      <c r="K20" s="19"/>
      <c r="L20" s="80"/>
      <c r="M20" s="18"/>
      <c r="N20" s="20"/>
    </row>
    <row r="21" spans="1:14" s="6" customFormat="1" x14ac:dyDescent="0.2">
      <c r="A21" s="52" t="s">
        <v>4</v>
      </c>
      <c r="B21" s="53">
        <f>SUM(B14:B20)</f>
        <v>221000</v>
      </c>
      <c r="C21" s="53">
        <f t="shared" ref="C21:M21" si="0">SUM(C14:C20)</f>
        <v>722000</v>
      </c>
      <c r="D21" s="53">
        <f t="shared" si="0"/>
        <v>4498715</v>
      </c>
      <c r="E21" s="53">
        <f t="shared" si="0"/>
        <v>72000</v>
      </c>
      <c r="F21" s="53">
        <f t="shared" si="0"/>
        <v>89000</v>
      </c>
      <c r="G21" s="53">
        <f t="shared" si="0"/>
        <v>34000</v>
      </c>
      <c r="H21" s="53">
        <f t="shared" si="0"/>
        <v>89000</v>
      </c>
      <c r="I21" s="53">
        <f t="shared" si="0"/>
        <v>51000</v>
      </c>
      <c r="J21" s="53">
        <f t="shared" si="0"/>
        <v>17000</v>
      </c>
      <c r="K21" s="53">
        <f t="shared" si="0"/>
        <v>17000</v>
      </c>
      <c r="L21" s="53">
        <f t="shared" si="0"/>
        <v>0</v>
      </c>
      <c r="M21" s="53">
        <f t="shared" si="0"/>
        <v>0</v>
      </c>
      <c r="N21" s="53">
        <f>SUM(B21:M21)</f>
        <v>5810715</v>
      </c>
    </row>
    <row r="24" spans="1:14" ht="16" x14ac:dyDescent="0.2">
      <c r="A24" s="9" t="s">
        <v>7</v>
      </c>
      <c r="B24" s="9"/>
      <c r="C24" s="9"/>
      <c r="D24" s="9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6" x14ac:dyDescent="0.2">
      <c r="A25" s="9"/>
      <c r="B25" s="23" t="s">
        <v>8</v>
      </c>
      <c r="C25" s="23" t="s">
        <v>9</v>
      </c>
      <c r="D25" s="23" t="s">
        <v>10</v>
      </c>
      <c r="E25" s="23" t="s">
        <v>11</v>
      </c>
      <c r="F25" s="23" t="s">
        <v>12</v>
      </c>
      <c r="G25" s="23" t="s">
        <v>13</v>
      </c>
      <c r="H25" s="23" t="s">
        <v>14</v>
      </c>
      <c r="I25" s="23" t="s">
        <v>15</v>
      </c>
      <c r="J25" s="23" t="s">
        <v>16</v>
      </c>
      <c r="K25" s="23" t="s">
        <v>17</v>
      </c>
      <c r="L25" s="23" t="s">
        <v>18</v>
      </c>
      <c r="M25" s="23" t="s">
        <v>19</v>
      </c>
      <c r="N25" s="9" t="s">
        <v>20</v>
      </c>
    </row>
    <row r="26" spans="1:14" ht="16" x14ac:dyDescent="0.2">
      <c r="A26" s="10" t="s">
        <v>23</v>
      </c>
      <c r="B26" s="63"/>
      <c r="C26" s="63"/>
      <c r="D26" s="69"/>
      <c r="E26" s="63"/>
      <c r="F26" s="63"/>
      <c r="G26" s="63"/>
      <c r="H26" s="63"/>
      <c r="I26" s="63"/>
      <c r="J26" s="63"/>
      <c r="K26" s="63"/>
      <c r="L26" s="63"/>
      <c r="M26" s="12"/>
      <c r="N26" s="22"/>
    </row>
    <row r="27" spans="1:14" ht="16" x14ac:dyDescent="0.2">
      <c r="A27" s="10" t="s">
        <v>83</v>
      </c>
      <c r="B27" s="63"/>
      <c r="C27" s="63"/>
      <c r="D27" s="69"/>
      <c r="E27" s="63"/>
      <c r="F27" s="63"/>
      <c r="G27" s="63"/>
      <c r="H27" s="63"/>
      <c r="I27" s="63"/>
      <c r="J27" s="63"/>
      <c r="K27" s="63"/>
      <c r="L27" s="63"/>
      <c r="M27" s="12"/>
      <c r="N27" s="22"/>
    </row>
    <row r="28" spans="1:14" ht="16" x14ac:dyDescent="0.2">
      <c r="A28" s="10" t="s">
        <v>38</v>
      </c>
      <c r="B28" s="63"/>
      <c r="C28" s="63"/>
      <c r="D28" s="69"/>
      <c r="E28" s="63"/>
      <c r="F28" s="63"/>
      <c r="G28" s="63"/>
      <c r="H28" s="63"/>
      <c r="I28" s="63"/>
      <c r="J28" s="63"/>
      <c r="K28" s="63"/>
      <c r="L28" s="63"/>
      <c r="M28" s="12"/>
      <c r="N28" s="22"/>
    </row>
    <row r="29" spans="1:14" ht="16" x14ac:dyDescent="0.2">
      <c r="A29" s="10" t="s">
        <v>37</v>
      </c>
      <c r="B29" s="63"/>
      <c r="C29" s="63"/>
      <c r="D29" s="69"/>
      <c r="E29" s="63"/>
      <c r="F29" s="63"/>
      <c r="G29" s="63"/>
      <c r="H29" s="63"/>
      <c r="I29" s="63"/>
      <c r="J29" s="63"/>
      <c r="K29" s="63"/>
      <c r="L29" s="63"/>
      <c r="M29" s="12"/>
      <c r="N29" s="22"/>
    </row>
    <row r="30" spans="1:14" ht="16" x14ac:dyDescent="0.2">
      <c r="A30" s="10" t="s">
        <v>39</v>
      </c>
      <c r="B30" s="63"/>
      <c r="C30" s="69"/>
      <c r="D30" s="69"/>
      <c r="E30" s="63"/>
      <c r="F30" s="63"/>
      <c r="G30" s="63"/>
      <c r="H30" s="63"/>
      <c r="I30" s="63"/>
      <c r="J30" s="63"/>
      <c r="K30" s="63"/>
      <c r="L30" s="63"/>
      <c r="M30" s="12"/>
      <c r="N30" s="22"/>
    </row>
    <row r="31" spans="1:14" ht="16" x14ac:dyDescent="0.2">
      <c r="A31" s="10" t="s">
        <v>29</v>
      </c>
      <c r="B31" s="63"/>
      <c r="C31" s="63"/>
      <c r="D31" s="69"/>
      <c r="E31" s="63"/>
      <c r="F31" s="63"/>
      <c r="G31" s="63"/>
      <c r="H31" s="63"/>
      <c r="I31" s="63"/>
      <c r="J31" s="63"/>
      <c r="K31" s="63"/>
      <c r="L31" s="63"/>
      <c r="M31" s="12"/>
      <c r="N31" s="22"/>
    </row>
    <row r="32" spans="1:14" ht="15" customHeight="1" x14ac:dyDescent="0.2">
      <c r="A32" s="35" t="s">
        <v>54</v>
      </c>
      <c r="B32" s="70">
        <v>20780</v>
      </c>
      <c r="C32" s="70"/>
      <c r="D32" s="71"/>
      <c r="E32" s="70"/>
      <c r="F32" s="70"/>
      <c r="G32" s="70"/>
      <c r="H32" s="70"/>
      <c r="I32" s="70"/>
      <c r="J32" s="70"/>
      <c r="K32" s="70"/>
      <c r="L32" s="70"/>
      <c r="M32" s="48"/>
      <c r="N32" s="22"/>
    </row>
    <row r="33" spans="1:14" ht="15" customHeight="1" x14ac:dyDescent="0.2">
      <c r="A33" s="35" t="s">
        <v>41</v>
      </c>
      <c r="B33" s="70"/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48"/>
      <c r="N33" s="22"/>
    </row>
    <row r="34" spans="1:14" ht="15" customHeight="1" x14ac:dyDescent="0.2">
      <c r="A34" s="10" t="s">
        <v>25</v>
      </c>
      <c r="B34" s="63"/>
      <c r="C34" s="63"/>
      <c r="D34" s="71"/>
      <c r="E34" s="63"/>
      <c r="F34" s="63"/>
      <c r="G34" s="63"/>
      <c r="H34" s="63"/>
      <c r="I34" s="63"/>
      <c r="J34" s="63"/>
      <c r="K34" s="63"/>
      <c r="L34" s="63"/>
      <c r="M34" s="12"/>
      <c r="N34" s="22"/>
    </row>
    <row r="35" spans="1:14" ht="16" x14ac:dyDescent="0.2">
      <c r="A35" s="49" t="s">
        <v>21</v>
      </c>
      <c r="B35" s="72"/>
      <c r="C35" s="72"/>
      <c r="D35" s="73"/>
      <c r="E35" s="72"/>
      <c r="F35" s="72"/>
      <c r="G35" s="72"/>
      <c r="H35" s="72"/>
      <c r="I35" s="72"/>
      <c r="J35" s="72"/>
      <c r="K35" s="72"/>
      <c r="L35" s="72"/>
      <c r="M35" s="22"/>
      <c r="N35" s="22"/>
    </row>
    <row r="36" spans="1:14" ht="16" x14ac:dyDescent="0.2">
      <c r="A36" s="10" t="s">
        <v>28</v>
      </c>
      <c r="B36" s="63"/>
      <c r="C36" s="69"/>
      <c r="D36" s="69"/>
      <c r="E36" s="63"/>
      <c r="F36" s="63"/>
      <c r="G36" s="63"/>
      <c r="H36" s="63"/>
      <c r="I36" s="63"/>
      <c r="J36" s="63"/>
      <c r="K36" s="63"/>
      <c r="L36" s="63"/>
      <c r="M36" s="12"/>
      <c r="N36" s="22"/>
    </row>
    <row r="37" spans="1:14" ht="16" x14ac:dyDescent="0.2">
      <c r="A37" s="10" t="s">
        <v>85</v>
      </c>
      <c r="B37" s="63"/>
      <c r="C37" s="69"/>
      <c r="D37" s="69"/>
      <c r="E37" s="63"/>
      <c r="F37" s="63"/>
      <c r="G37" s="63"/>
      <c r="H37" s="63"/>
      <c r="I37" s="63"/>
      <c r="J37" s="63"/>
      <c r="K37" s="63"/>
      <c r="L37" s="63"/>
      <c r="M37" s="12">
        <v>972324</v>
      </c>
      <c r="N37" s="22"/>
    </row>
    <row r="38" spans="1:14" ht="16" x14ac:dyDescent="0.2">
      <c r="A38" s="10" t="s">
        <v>64</v>
      </c>
      <c r="B38" s="63"/>
      <c r="C38" s="69"/>
      <c r="D38" s="69"/>
      <c r="E38" s="63"/>
      <c r="F38" s="63"/>
      <c r="G38" s="63"/>
      <c r="H38" s="63"/>
      <c r="I38" s="63"/>
      <c r="J38" s="63"/>
      <c r="K38" s="63"/>
      <c r="L38" s="63"/>
      <c r="M38" s="12"/>
      <c r="N38" s="22"/>
    </row>
    <row r="39" spans="1:14" ht="16" x14ac:dyDescent="0.2">
      <c r="A39" s="10" t="s">
        <v>22</v>
      </c>
      <c r="B39" s="63"/>
      <c r="C39" s="69"/>
      <c r="D39" s="69"/>
      <c r="E39" s="63"/>
      <c r="F39" s="63"/>
      <c r="G39" s="63"/>
      <c r="H39" s="63"/>
      <c r="I39" s="63"/>
      <c r="J39" s="63"/>
      <c r="K39" s="63"/>
      <c r="L39" s="63"/>
      <c r="M39" s="12"/>
      <c r="N39" s="22"/>
    </row>
    <row r="40" spans="1:14" ht="16" x14ac:dyDescent="0.2">
      <c r="A40" s="10" t="s">
        <v>86</v>
      </c>
      <c r="B40" s="63"/>
      <c r="C40" s="69"/>
      <c r="D40" s="69"/>
      <c r="E40" s="63"/>
      <c r="F40" s="63"/>
      <c r="G40" s="63"/>
      <c r="H40" s="63"/>
      <c r="I40" s="63"/>
      <c r="J40" s="63"/>
      <c r="K40" s="63"/>
      <c r="L40" s="63"/>
      <c r="M40" s="12"/>
      <c r="N40" s="22"/>
    </row>
    <row r="41" spans="1:14" ht="16" x14ac:dyDescent="0.2">
      <c r="A41" s="10" t="s">
        <v>116</v>
      </c>
      <c r="B41" s="63"/>
      <c r="C41" s="69"/>
      <c r="D41" s="74"/>
      <c r="E41" s="75"/>
      <c r="F41" s="75"/>
      <c r="G41" s="75"/>
      <c r="H41" s="63"/>
      <c r="I41" s="63"/>
      <c r="J41" s="63"/>
      <c r="K41" s="63"/>
      <c r="L41" s="63"/>
      <c r="M41" s="12"/>
      <c r="N41" s="22"/>
    </row>
    <row r="42" spans="1:14" ht="16" x14ac:dyDescent="0.2">
      <c r="A42" s="49" t="s">
        <v>27</v>
      </c>
      <c r="B42" s="72"/>
      <c r="C42" s="73"/>
      <c r="D42" s="76"/>
      <c r="E42" s="77"/>
      <c r="F42" s="77"/>
      <c r="G42" s="77"/>
      <c r="H42" s="72"/>
      <c r="I42" s="72"/>
      <c r="J42" s="72"/>
      <c r="K42" s="72"/>
      <c r="L42" s="72"/>
      <c r="M42" s="22"/>
      <c r="N42" s="22"/>
    </row>
    <row r="43" spans="1:14" ht="16" x14ac:dyDescent="0.2">
      <c r="A43" s="10" t="s">
        <v>111</v>
      </c>
      <c r="B43" s="63"/>
      <c r="C43" s="69"/>
      <c r="D43" s="74"/>
      <c r="E43" s="75"/>
      <c r="F43" s="75"/>
      <c r="G43" s="75"/>
      <c r="H43" s="63"/>
      <c r="I43" s="63"/>
      <c r="J43" s="63"/>
      <c r="K43" s="63"/>
      <c r="L43" s="63"/>
      <c r="M43" s="12"/>
      <c r="N43" s="60"/>
    </row>
    <row r="44" spans="1:14" ht="16" x14ac:dyDescent="0.2">
      <c r="A44" s="10" t="s">
        <v>114</v>
      </c>
      <c r="B44" s="63"/>
      <c r="C44" s="69"/>
      <c r="D44" s="74"/>
      <c r="E44" s="75"/>
      <c r="F44" s="75"/>
      <c r="G44" s="75">
        <v>1253146</v>
      </c>
      <c r="H44" s="63"/>
      <c r="I44" s="63"/>
      <c r="J44" s="45">
        <v>828569</v>
      </c>
      <c r="K44" s="63"/>
      <c r="L44" s="63"/>
      <c r="M44" s="12"/>
      <c r="N44" s="22"/>
    </row>
    <row r="45" spans="1:14" ht="16" x14ac:dyDescent="0.2">
      <c r="A45" s="62" t="s">
        <v>117</v>
      </c>
      <c r="B45" s="63"/>
      <c r="C45" s="69"/>
      <c r="D45" s="69"/>
      <c r="E45" s="63"/>
      <c r="F45" s="63"/>
      <c r="G45" s="63"/>
      <c r="H45" s="63"/>
      <c r="I45" s="63"/>
      <c r="J45" s="63"/>
      <c r="K45" s="63"/>
      <c r="L45" s="63"/>
      <c r="M45" s="63"/>
      <c r="N45" s="60"/>
    </row>
    <row r="46" spans="1:14" ht="16" x14ac:dyDescent="0.2">
      <c r="A46" s="49" t="s">
        <v>73</v>
      </c>
      <c r="B46" s="72"/>
      <c r="C46" s="73"/>
      <c r="D46" s="73"/>
      <c r="E46" s="72"/>
      <c r="F46" s="72"/>
      <c r="G46" s="72"/>
      <c r="H46" s="72"/>
      <c r="I46" s="72"/>
      <c r="J46" s="72"/>
      <c r="K46" s="72"/>
      <c r="L46" s="72"/>
      <c r="M46" s="72"/>
      <c r="N46" s="22"/>
    </row>
    <row r="47" spans="1:14" ht="16" x14ac:dyDescent="0.2">
      <c r="A47" s="10" t="s">
        <v>75</v>
      </c>
      <c r="B47" s="63"/>
      <c r="C47" s="69"/>
      <c r="D47" s="63"/>
      <c r="E47" s="63"/>
      <c r="F47" s="45">
        <v>216000</v>
      </c>
      <c r="G47" s="63"/>
      <c r="H47" s="63"/>
      <c r="I47" s="63"/>
      <c r="J47" s="63"/>
      <c r="K47" s="45">
        <v>1000000</v>
      </c>
      <c r="L47" s="45">
        <v>100000</v>
      </c>
      <c r="M47" s="63"/>
      <c r="N47" s="22"/>
    </row>
    <row r="48" spans="1:14" ht="16" x14ac:dyDescent="0.2">
      <c r="A48" s="10" t="s">
        <v>196</v>
      </c>
      <c r="B48" s="63"/>
      <c r="C48" s="69"/>
      <c r="D48" s="69"/>
      <c r="E48" s="63"/>
      <c r="F48" s="63"/>
      <c r="G48" s="63"/>
      <c r="H48" s="63"/>
      <c r="I48" s="63"/>
      <c r="J48" s="63"/>
      <c r="K48" s="45">
        <v>316000</v>
      </c>
      <c r="L48" s="63"/>
      <c r="M48" s="63"/>
      <c r="N48" s="22"/>
    </row>
    <row r="49" spans="1:14" ht="16" x14ac:dyDescent="0.2">
      <c r="A49" s="10" t="s">
        <v>184</v>
      </c>
      <c r="B49" s="63"/>
      <c r="C49" s="69"/>
      <c r="D49" s="69"/>
      <c r="E49" s="63"/>
      <c r="F49" s="63"/>
      <c r="G49" s="63"/>
      <c r="H49" s="63">
        <v>60000</v>
      </c>
      <c r="I49" s="63"/>
      <c r="J49" s="63">
        <v>50000</v>
      </c>
      <c r="K49" s="63"/>
      <c r="L49" s="63"/>
      <c r="M49" s="63"/>
      <c r="N49" s="22"/>
    </row>
    <row r="50" spans="1:14" ht="16" x14ac:dyDescent="0.2">
      <c r="A50" s="10" t="s">
        <v>183</v>
      </c>
      <c r="B50" s="63"/>
      <c r="C50" s="69"/>
      <c r="D50" s="69"/>
      <c r="E50" s="63"/>
      <c r="F50" s="63">
        <v>63500</v>
      </c>
      <c r="G50" s="63"/>
      <c r="H50" s="63">
        <v>127000</v>
      </c>
      <c r="I50" s="63"/>
      <c r="J50" s="63">
        <v>63500</v>
      </c>
      <c r="K50" s="63">
        <v>50000</v>
      </c>
      <c r="L50" s="63"/>
      <c r="M50" s="63"/>
      <c r="N50" s="22"/>
    </row>
    <row r="51" spans="1:14" ht="16" x14ac:dyDescent="0.2">
      <c r="A51" s="10" t="s">
        <v>211</v>
      </c>
      <c r="B51" s="63"/>
      <c r="C51" s="69"/>
      <c r="D51" s="69"/>
      <c r="E51" s="63"/>
      <c r="F51" s="63"/>
      <c r="G51" s="63"/>
      <c r="H51" s="63"/>
      <c r="I51" s="63"/>
      <c r="J51" s="63"/>
      <c r="K51" s="63"/>
      <c r="L51" s="45">
        <v>632000</v>
      </c>
      <c r="M51" s="12"/>
      <c r="N51" s="22"/>
    </row>
    <row r="52" spans="1:14" ht="16" x14ac:dyDescent="0.2">
      <c r="A52" s="10"/>
      <c r="B52" s="63"/>
      <c r="C52" s="69"/>
      <c r="D52" s="69"/>
      <c r="E52" s="63"/>
      <c r="F52" s="63"/>
      <c r="G52" s="63"/>
      <c r="H52" s="63"/>
      <c r="I52" s="63"/>
      <c r="J52" s="63"/>
      <c r="K52" s="63"/>
      <c r="L52" s="63"/>
      <c r="M52" s="12"/>
      <c r="N52" s="22"/>
    </row>
    <row r="53" spans="1:14" ht="16" x14ac:dyDescent="0.2">
      <c r="A53" s="10"/>
      <c r="B53" s="63"/>
      <c r="C53" s="69"/>
      <c r="D53" s="69"/>
      <c r="E53" s="63"/>
      <c r="F53" s="63"/>
      <c r="G53" s="63"/>
      <c r="H53" s="63"/>
      <c r="I53" s="63"/>
      <c r="J53" s="63"/>
      <c r="K53" s="63"/>
      <c r="L53" s="63"/>
      <c r="M53" s="12"/>
      <c r="N53" s="22"/>
    </row>
    <row r="54" spans="1:14" ht="16" x14ac:dyDescent="0.2">
      <c r="A54" s="35"/>
      <c r="B54" s="12"/>
      <c r="C54" s="15"/>
      <c r="D54" s="14"/>
      <c r="E54" s="12"/>
      <c r="F54" s="12"/>
      <c r="G54" s="12"/>
      <c r="H54" s="12"/>
      <c r="I54" s="12"/>
      <c r="J54" s="12"/>
      <c r="K54" s="12"/>
      <c r="L54" s="12"/>
      <c r="M54" s="12"/>
      <c r="N54" s="22"/>
    </row>
    <row r="55" spans="1:14" x14ac:dyDescent="0.2">
      <c r="A55" s="13" t="s">
        <v>4</v>
      </c>
      <c r="B55" s="14">
        <f>SUM(B26:B54)</f>
        <v>20780</v>
      </c>
      <c r="C55" s="14">
        <f>SUM(C26:C54)</f>
        <v>0</v>
      </c>
      <c r="D55" s="14">
        <f t="shared" ref="D55:M55" si="1">SUM(D26:D54)</f>
        <v>0</v>
      </c>
      <c r="E55" s="14">
        <f t="shared" si="1"/>
        <v>0</v>
      </c>
      <c r="F55" s="14">
        <f t="shared" si="1"/>
        <v>279500</v>
      </c>
      <c r="G55" s="14">
        <f t="shared" si="1"/>
        <v>1253146</v>
      </c>
      <c r="H55" s="14">
        <f t="shared" si="1"/>
        <v>187000</v>
      </c>
      <c r="I55" s="14">
        <f t="shared" si="1"/>
        <v>0</v>
      </c>
      <c r="J55" s="14">
        <f t="shared" si="1"/>
        <v>942069</v>
      </c>
      <c r="K55" s="14">
        <f t="shared" si="1"/>
        <v>1366000</v>
      </c>
      <c r="L55" s="14">
        <f t="shared" si="1"/>
        <v>732000</v>
      </c>
      <c r="M55" s="14">
        <f t="shared" si="1"/>
        <v>972324</v>
      </c>
      <c r="N55" s="14">
        <f>SUM(B55:M55)</f>
        <v>5752819</v>
      </c>
    </row>
    <row r="56" spans="1:14" x14ac:dyDescent="0.2">
      <c r="A56" s="3"/>
      <c r="B56" s="2"/>
    </row>
    <row r="57" spans="1:14" x14ac:dyDescent="0.2">
      <c r="A57" s="10" t="s">
        <v>124</v>
      </c>
      <c r="B57" s="12">
        <f>B4</f>
        <v>2127767</v>
      </c>
    </row>
    <row r="58" spans="1:14" x14ac:dyDescent="0.2">
      <c r="A58" s="52" t="s">
        <v>125</v>
      </c>
      <c r="B58" s="55">
        <f>B11+N21</f>
        <v>6721375</v>
      </c>
    </row>
    <row r="59" spans="1:14" ht="16" thickBot="1" x14ac:dyDescent="0.25">
      <c r="A59" s="56" t="s">
        <v>126</v>
      </c>
      <c r="B59" s="61">
        <f>N55</f>
        <v>5752819</v>
      </c>
    </row>
    <row r="60" spans="1:14" ht="20" thickBot="1" x14ac:dyDescent="0.3">
      <c r="A60" s="43" t="s">
        <v>127</v>
      </c>
      <c r="B60" s="44">
        <f>N21-N55+B4+B11</f>
        <v>3096323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04D3-DBAA-4E9D-9D96-5E45ECB51343}">
  <sheetPr>
    <tabColor rgb="FFFF0000"/>
    <pageSetUpPr fitToPage="1"/>
  </sheetPr>
  <dimension ref="A1:U22"/>
  <sheetViews>
    <sheetView workbookViewId="0">
      <selection activeCell="A14" sqref="A14:XFD14"/>
    </sheetView>
  </sheetViews>
  <sheetFormatPr baseColWidth="10" defaultColWidth="8.83203125" defaultRowHeight="15" x14ac:dyDescent="0.2"/>
  <cols>
    <col min="3" max="3" width="15.33203125" bestFit="1" customWidth="1"/>
    <col min="5" max="5" width="10.1640625" bestFit="1" customWidth="1"/>
    <col min="6" max="6" width="39.33203125" bestFit="1" customWidth="1"/>
    <col min="7" max="7" width="34.5" bestFit="1" customWidth="1"/>
    <col min="8" max="8" width="14" bestFit="1" customWidth="1"/>
    <col min="9" max="9" width="8.6640625" bestFit="1" customWidth="1"/>
    <col min="10" max="10" width="61.83203125" bestFit="1" customWidth="1"/>
  </cols>
  <sheetData>
    <row r="1" spans="1:14" x14ac:dyDescent="0.2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  <c r="H1" t="s">
        <v>102</v>
      </c>
      <c r="I1" t="s">
        <v>103</v>
      </c>
      <c r="J1" t="s">
        <v>104</v>
      </c>
    </row>
    <row r="2" spans="1:14" ht="16" thickBot="1" x14ac:dyDescent="0.25">
      <c r="A2" s="81" t="s">
        <v>105</v>
      </c>
      <c r="B2" s="81" t="s">
        <v>128</v>
      </c>
      <c r="C2" s="81" t="s">
        <v>129</v>
      </c>
      <c r="D2" s="81">
        <v>1</v>
      </c>
      <c r="E2" s="81" t="s">
        <v>130</v>
      </c>
      <c r="F2" s="81" t="s">
        <v>131</v>
      </c>
      <c r="G2" s="81" t="s">
        <v>132</v>
      </c>
      <c r="H2" s="81" t="s">
        <v>106</v>
      </c>
      <c r="I2" s="81">
        <v>-20780</v>
      </c>
      <c r="J2" s="81" t="s">
        <v>133</v>
      </c>
    </row>
    <row r="3" spans="1:14" x14ac:dyDescent="0.2">
      <c r="A3" t="s">
        <v>105</v>
      </c>
      <c r="B3" t="s">
        <v>134</v>
      </c>
      <c r="C3" t="s">
        <v>135</v>
      </c>
      <c r="D3">
        <v>5</v>
      </c>
      <c r="E3" t="s">
        <v>136</v>
      </c>
      <c r="F3" t="s">
        <v>137</v>
      </c>
      <c r="G3" t="s">
        <v>138</v>
      </c>
      <c r="H3" s="84" t="s">
        <v>185</v>
      </c>
      <c r="I3" s="84">
        <v>-216000</v>
      </c>
      <c r="J3" t="s">
        <v>139</v>
      </c>
    </row>
    <row r="4" spans="1:14" ht="16" thickBot="1" x14ac:dyDescent="0.25">
      <c r="A4" s="81" t="s">
        <v>105</v>
      </c>
      <c r="B4" s="81" t="s">
        <v>140</v>
      </c>
      <c r="C4" s="81" t="s">
        <v>141</v>
      </c>
      <c r="D4" s="81">
        <v>5</v>
      </c>
      <c r="E4" s="81" t="s">
        <v>142</v>
      </c>
      <c r="F4" s="81" t="s">
        <v>32</v>
      </c>
      <c r="G4" s="81" t="s">
        <v>143</v>
      </c>
      <c r="H4" s="81" t="s">
        <v>106</v>
      </c>
      <c r="I4" s="81">
        <v>-63500</v>
      </c>
      <c r="J4" s="81" t="s">
        <v>144</v>
      </c>
    </row>
    <row r="5" spans="1:14" ht="16" thickBot="1" x14ac:dyDescent="0.25">
      <c r="A5" s="82" t="s">
        <v>174</v>
      </c>
      <c r="B5" s="82" t="s">
        <v>175</v>
      </c>
      <c r="C5" s="82" t="s">
        <v>176</v>
      </c>
      <c r="D5" s="82">
        <v>6</v>
      </c>
      <c r="E5" s="82" t="s">
        <v>177</v>
      </c>
      <c r="F5" s="82" t="s">
        <v>167</v>
      </c>
      <c r="G5" s="82" t="s">
        <v>178</v>
      </c>
      <c r="H5" s="85" t="s">
        <v>185</v>
      </c>
      <c r="I5" s="85">
        <v>-1253146</v>
      </c>
      <c r="J5" s="82" t="s">
        <v>179</v>
      </c>
    </row>
    <row r="6" spans="1:14" x14ac:dyDescent="0.2">
      <c r="A6" t="s">
        <v>105</v>
      </c>
      <c r="B6" t="s">
        <v>145</v>
      </c>
      <c r="C6" t="s">
        <v>146</v>
      </c>
      <c r="D6">
        <v>7</v>
      </c>
      <c r="E6" t="s">
        <v>147</v>
      </c>
      <c r="F6" t="s">
        <v>148</v>
      </c>
      <c r="G6" t="s">
        <v>143</v>
      </c>
      <c r="H6" t="s">
        <v>106</v>
      </c>
      <c r="I6">
        <v>-63500</v>
      </c>
      <c r="J6" t="s">
        <v>149</v>
      </c>
    </row>
    <row r="7" spans="1:14" x14ac:dyDescent="0.2">
      <c r="A7" t="s">
        <v>105</v>
      </c>
      <c r="B7" t="s">
        <v>150</v>
      </c>
      <c r="C7" t="s">
        <v>151</v>
      </c>
      <c r="D7">
        <v>7</v>
      </c>
      <c r="E7" t="s">
        <v>152</v>
      </c>
      <c r="F7" t="s">
        <v>148</v>
      </c>
      <c r="G7" t="s">
        <v>143</v>
      </c>
      <c r="H7" t="s">
        <v>106</v>
      </c>
      <c r="I7">
        <v>-63500</v>
      </c>
      <c r="J7" t="s">
        <v>153</v>
      </c>
    </row>
    <row r="8" spans="1:14" ht="16" thickBot="1" x14ac:dyDescent="0.25">
      <c r="A8" s="81" t="s">
        <v>105</v>
      </c>
      <c r="B8" s="81" t="s">
        <v>154</v>
      </c>
      <c r="C8" s="81" t="s">
        <v>155</v>
      </c>
      <c r="D8" s="81">
        <v>7</v>
      </c>
      <c r="E8" s="81" t="s">
        <v>156</v>
      </c>
      <c r="F8" s="81" t="s">
        <v>157</v>
      </c>
      <c r="G8" s="81" t="s">
        <v>158</v>
      </c>
      <c r="H8" s="81" t="s">
        <v>106</v>
      </c>
      <c r="I8" s="81">
        <v>-60000</v>
      </c>
      <c r="J8" s="81" t="s">
        <v>159</v>
      </c>
    </row>
    <row r="9" spans="1:14" x14ac:dyDescent="0.2">
      <c r="A9" t="s">
        <v>105</v>
      </c>
      <c r="B9" t="s">
        <v>160</v>
      </c>
      <c r="C9" t="s">
        <v>161</v>
      </c>
      <c r="D9">
        <v>9</v>
      </c>
      <c r="E9" t="s">
        <v>162</v>
      </c>
      <c r="F9" t="s">
        <v>157</v>
      </c>
      <c r="G9" t="s">
        <v>158</v>
      </c>
      <c r="H9" t="s">
        <v>106</v>
      </c>
      <c r="I9">
        <v>-50000</v>
      </c>
      <c r="J9" t="s">
        <v>163</v>
      </c>
    </row>
    <row r="10" spans="1:14" x14ac:dyDescent="0.2">
      <c r="A10" t="s">
        <v>105</v>
      </c>
      <c r="B10" t="s">
        <v>164</v>
      </c>
      <c r="C10" t="s">
        <v>165</v>
      </c>
      <c r="D10">
        <v>9</v>
      </c>
      <c r="E10" t="s">
        <v>166</v>
      </c>
      <c r="F10" t="s">
        <v>167</v>
      </c>
      <c r="G10" t="s">
        <v>168</v>
      </c>
      <c r="H10" s="84" t="s">
        <v>185</v>
      </c>
      <c r="I10" s="84">
        <v>-828569</v>
      </c>
      <c r="J10" t="s">
        <v>169</v>
      </c>
    </row>
    <row r="11" spans="1:14" ht="16" thickBot="1" x14ac:dyDescent="0.25">
      <c r="A11" s="81" t="s">
        <v>105</v>
      </c>
      <c r="B11" s="81" t="s">
        <v>170</v>
      </c>
      <c r="C11" s="81" t="s">
        <v>171</v>
      </c>
      <c r="D11" s="81">
        <v>9</v>
      </c>
      <c r="E11" s="81" t="s">
        <v>172</v>
      </c>
      <c r="F11" s="81" t="s">
        <v>32</v>
      </c>
      <c r="G11" s="81" t="s">
        <v>143</v>
      </c>
      <c r="H11" s="81" t="s">
        <v>106</v>
      </c>
      <c r="I11" s="81">
        <v>-63500</v>
      </c>
      <c r="J11" s="81" t="s">
        <v>173</v>
      </c>
    </row>
    <row r="12" spans="1:14" x14ac:dyDescent="0.2">
      <c r="A12" t="s">
        <v>105</v>
      </c>
      <c r="B12" t="s">
        <v>187</v>
      </c>
      <c r="C12" t="s">
        <v>188</v>
      </c>
      <c r="D12">
        <v>10</v>
      </c>
      <c r="E12" t="s">
        <v>189</v>
      </c>
      <c r="F12" t="s">
        <v>157</v>
      </c>
      <c r="G12" t="s">
        <v>158</v>
      </c>
      <c r="H12" t="s">
        <v>106</v>
      </c>
      <c r="I12">
        <v>-50000</v>
      </c>
      <c r="J12" t="s">
        <v>190</v>
      </c>
      <c r="K12" t="s">
        <v>186</v>
      </c>
      <c r="L12" t="s">
        <v>186</v>
      </c>
    </row>
    <row r="13" spans="1:14" x14ac:dyDescent="0.2">
      <c r="A13" t="s">
        <v>105</v>
      </c>
      <c r="B13" t="s">
        <v>191</v>
      </c>
      <c r="C13" t="s">
        <v>192</v>
      </c>
      <c r="D13">
        <v>10</v>
      </c>
      <c r="E13" t="s">
        <v>193</v>
      </c>
      <c r="F13" t="s">
        <v>137</v>
      </c>
      <c r="G13" t="s">
        <v>194</v>
      </c>
      <c r="H13" s="84" t="s">
        <v>185</v>
      </c>
      <c r="I13" s="84">
        <v>-316000</v>
      </c>
      <c r="J13" t="s">
        <v>195</v>
      </c>
      <c r="K13" t="s">
        <v>186</v>
      </c>
      <c r="L13" t="s">
        <v>186</v>
      </c>
    </row>
    <row r="14" spans="1:14" ht="16" thickBot="1" x14ac:dyDescent="0.25">
      <c r="A14" s="81" t="s">
        <v>105</v>
      </c>
      <c r="B14" s="81" t="s">
        <v>201</v>
      </c>
      <c r="C14" s="81" t="s">
        <v>202</v>
      </c>
      <c r="D14" s="81">
        <v>10</v>
      </c>
      <c r="E14" s="81" t="s">
        <v>203</v>
      </c>
      <c r="F14" s="81" t="s">
        <v>204</v>
      </c>
      <c r="G14" s="81" t="s">
        <v>138</v>
      </c>
      <c r="H14" s="86" t="s">
        <v>185</v>
      </c>
      <c r="I14" s="86">
        <v>-1000000</v>
      </c>
      <c r="J14" s="81" t="s">
        <v>205</v>
      </c>
      <c r="M14" t="s">
        <v>186</v>
      </c>
      <c r="N14" t="s">
        <v>186</v>
      </c>
    </row>
    <row r="15" spans="1:14" x14ac:dyDescent="0.2">
      <c r="A15" t="s">
        <v>105</v>
      </c>
      <c r="B15" t="s">
        <v>197</v>
      </c>
      <c r="C15" t="s">
        <v>198</v>
      </c>
      <c r="D15">
        <v>11</v>
      </c>
      <c r="E15" t="s">
        <v>199</v>
      </c>
      <c r="F15" t="s">
        <v>137</v>
      </c>
      <c r="G15" t="s">
        <v>138</v>
      </c>
      <c r="H15" s="84" t="s">
        <v>185</v>
      </c>
      <c r="I15" s="84">
        <v>-100000</v>
      </c>
      <c r="J15" t="s">
        <v>200</v>
      </c>
      <c r="M15" t="s">
        <v>186</v>
      </c>
      <c r="N15" t="s">
        <v>186</v>
      </c>
    </row>
    <row r="16" spans="1:14" ht="16" thickBot="1" x14ac:dyDescent="0.25">
      <c r="A16" s="81" t="s">
        <v>105</v>
      </c>
      <c r="B16" s="81" t="s">
        <v>206</v>
      </c>
      <c r="C16" s="81" t="s">
        <v>207</v>
      </c>
      <c r="D16" s="81">
        <v>11</v>
      </c>
      <c r="E16" s="81" t="s">
        <v>208</v>
      </c>
      <c r="F16" s="81" t="s">
        <v>137</v>
      </c>
      <c r="G16" s="81" t="s">
        <v>209</v>
      </c>
      <c r="H16" s="86" t="s">
        <v>185</v>
      </c>
      <c r="I16" s="86">
        <v>-632000</v>
      </c>
      <c r="J16" s="81" t="s">
        <v>210</v>
      </c>
      <c r="M16" t="s">
        <v>186</v>
      </c>
      <c r="N16" t="s">
        <v>186</v>
      </c>
    </row>
    <row r="17" spans="1:21" x14ac:dyDescent="0.2">
      <c r="A17" t="s">
        <v>105</v>
      </c>
      <c r="B17" t="s">
        <v>221</v>
      </c>
      <c r="C17" t="s">
        <v>222</v>
      </c>
      <c r="D17">
        <v>12</v>
      </c>
      <c r="E17" t="s">
        <v>223</v>
      </c>
      <c r="F17" t="s">
        <v>33</v>
      </c>
      <c r="G17" t="s">
        <v>224</v>
      </c>
      <c r="H17" t="s">
        <v>220</v>
      </c>
      <c r="I17">
        <v>-702800</v>
      </c>
      <c r="J17" t="s">
        <v>225</v>
      </c>
    </row>
    <row r="18" spans="1:21" x14ac:dyDescent="0.2">
      <c r="D18">
        <v>13</v>
      </c>
      <c r="E18" t="s">
        <v>226</v>
      </c>
      <c r="F18" t="s">
        <v>33</v>
      </c>
      <c r="G18" t="s">
        <v>224</v>
      </c>
      <c r="H18" t="s">
        <v>220</v>
      </c>
      <c r="I18">
        <v>-269524</v>
      </c>
      <c r="J18" t="s">
        <v>227</v>
      </c>
    </row>
    <row r="20" spans="1:21" x14ac:dyDescent="0.2">
      <c r="A20" t="s">
        <v>219</v>
      </c>
    </row>
    <row r="22" spans="1:21" x14ac:dyDescent="0.2">
      <c r="A22" t="s">
        <v>212</v>
      </c>
      <c r="B22" t="s">
        <v>213</v>
      </c>
      <c r="C22" t="s">
        <v>214</v>
      </c>
      <c r="D22">
        <v>3</v>
      </c>
      <c r="E22" t="s">
        <v>215</v>
      </c>
      <c r="F22" t="s">
        <v>218</v>
      </c>
      <c r="G22" t="s">
        <v>216</v>
      </c>
      <c r="H22" t="s">
        <v>106</v>
      </c>
      <c r="I22" s="84">
        <v>-1042225</v>
      </c>
      <c r="J22" t="s">
        <v>217</v>
      </c>
      <c r="N22" s="87"/>
      <c r="T22" t="s">
        <v>186</v>
      </c>
      <c r="U22" t="s">
        <v>186</v>
      </c>
    </row>
  </sheetData>
  <sortState xmlns:xlrd2="http://schemas.microsoft.com/office/spreadsheetml/2017/richdata2" ref="A2:J1046770">
    <sortCondition ref="D1:D1046770"/>
  </sortState>
  <phoneticPr fontId="2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93E4-8123-4493-B6FA-22DFD6D670E0}">
  <dimension ref="A1:N60"/>
  <sheetViews>
    <sheetView workbookViewId="0">
      <selection sqref="A1:XFD1048576"/>
    </sheetView>
  </sheetViews>
  <sheetFormatPr baseColWidth="10" defaultColWidth="8.83203125" defaultRowHeight="15" x14ac:dyDescent="0.2"/>
  <cols>
    <col min="1" max="1" width="36.33203125" bestFit="1" customWidth="1"/>
    <col min="2" max="2" width="12.6640625" bestFit="1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83203125" bestFit="1" customWidth="1"/>
  </cols>
  <sheetData>
    <row r="1" spans="1:14" ht="19" x14ac:dyDescent="0.25">
      <c r="C1" s="1" t="s">
        <v>87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88</v>
      </c>
      <c r="B4" s="4">
        <f>'2023'!B60</f>
        <v>307651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89</v>
      </c>
      <c r="B6" s="28"/>
      <c r="C6" s="1"/>
      <c r="F6" s="2"/>
      <c r="G6" s="2"/>
    </row>
    <row r="7" spans="1:14" ht="21" x14ac:dyDescent="0.25">
      <c r="A7" s="29" t="s">
        <v>0</v>
      </c>
      <c r="B7" s="30">
        <v>940500</v>
      </c>
      <c r="C7" s="1"/>
      <c r="F7" s="17"/>
      <c r="G7" s="17"/>
    </row>
    <row r="8" spans="1:14" ht="19" x14ac:dyDescent="0.25">
      <c r="A8" s="29" t="s">
        <v>1</v>
      </c>
      <c r="B8" s="31">
        <v>85800</v>
      </c>
      <c r="C8" s="1"/>
    </row>
    <row r="9" spans="1:14" ht="19" x14ac:dyDescent="0.25">
      <c r="A9" s="29" t="s">
        <v>2</v>
      </c>
      <c r="B9" s="32">
        <v>95000</v>
      </c>
      <c r="C9" s="1"/>
      <c r="G9" s="2"/>
    </row>
    <row r="10" spans="1:14" ht="20" thickBot="1" x14ac:dyDescent="0.3">
      <c r="A10" s="33" t="s">
        <v>3</v>
      </c>
      <c r="B10" s="34">
        <v>15000</v>
      </c>
      <c r="C10" s="1"/>
    </row>
    <row r="11" spans="1:14" ht="19" x14ac:dyDescent="0.25">
      <c r="A11" s="7" t="s">
        <v>90</v>
      </c>
      <c r="B11" s="54">
        <f>SUM(B7:B10)</f>
        <v>1136300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23" t="s">
        <v>8</v>
      </c>
      <c r="C13" s="23" t="s">
        <v>9</v>
      </c>
      <c r="D13" s="23" t="s">
        <v>10</v>
      </c>
      <c r="E13" s="23" t="s">
        <v>11</v>
      </c>
      <c r="F13" s="23" t="s">
        <v>24</v>
      </c>
      <c r="G13" s="23" t="s">
        <v>13</v>
      </c>
      <c r="H13" s="23" t="s">
        <v>14</v>
      </c>
      <c r="I13" s="23" t="s">
        <v>15</v>
      </c>
      <c r="J13" s="23" t="s">
        <v>16</v>
      </c>
      <c r="K13" s="23" t="s">
        <v>17</v>
      </c>
      <c r="L13" s="23" t="s">
        <v>18</v>
      </c>
      <c r="M13" s="23" t="s">
        <v>19</v>
      </c>
      <c r="N13" s="9" t="s">
        <v>20</v>
      </c>
    </row>
    <row r="14" spans="1:14" x14ac:dyDescent="0.2">
      <c r="A14" s="10" t="s">
        <v>6</v>
      </c>
      <c r="B14" s="12">
        <v>153000</v>
      </c>
      <c r="C14" s="26">
        <v>480000</v>
      </c>
      <c r="D14" s="26">
        <v>467000</v>
      </c>
      <c r="E14" s="26">
        <v>259000</v>
      </c>
      <c r="F14" s="26">
        <v>17000</v>
      </c>
      <c r="G14" s="26">
        <v>68000</v>
      </c>
      <c r="H14" s="26">
        <v>51000</v>
      </c>
      <c r="I14" s="26">
        <v>17000</v>
      </c>
      <c r="J14" s="26">
        <v>39000</v>
      </c>
      <c r="K14" s="26">
        <v>72000</v>
      </c>
      <c r="L14" s="12">
        <v>0</v>
      </c>
      <c r="M14" s="12"/>
      <c r="N14" s="60">
        <f>SUM(B14:M14)</f>
        <v>1623000</v>
      </c>
    </row>
    <row r="15" spans="1:14" x14ac:dyDescent="0.2">
      <c r="A15" s="50" t="s">
        <v>72</v>
      </c>
      <c r="B15" s="12"/>
      <c r="C15" s="26"/>
      <c r="D15" s="26"/>
      <c r="E15" s="26"/>
      <c r="F15" s="26"/>
      <c r="G15" s="26"/>
      <c r="H15" s="26"/>
      <c r="I15" s="26"/>
      <c r="J15" s="26"/>
      <c r="K15" s="26"/>
      <c r="L15" s="12"/>
      <c r="M15" s="12"/>
      <c r="N15" s="22"/>
    </row>
    <row r="16" spans="1:14" x14ac:dyDescent="0.2">
      <c r="A16" s="10" t="s">
        <v>108</v>
      </c>
      <c r="B16" s="25"/>
      <c r="C16" s="66"/>
      <c r="D16" s="66"/>
      <c r="E16" s="66"/>
      <c r="F16" s="78">
        <v>2000000</v>
      </c>
      <c r="G16" s="25"/>
      <c r="H16" s="25"/>
      <c r="I16" s="25"/>
      <c r="J16" s="25"/>
      <c r="K16" s="25"/>
      <c r="L16" s="25"/>
      <c r="M16" s="25"/>
      <c r="N16" s="16"/>
    </row>
    <row r="17" spans="1:14" ht="16" x14ac:dyDescent="0.2">
      <c r="A17" s="57" t="s">
        <v>109</v>
      </c>
      <c r="B17" s="12"/>
      <c r="C17" s="45"/>
      <c r="D17" s="45"/>
      <c r="E17" s="66">
        <v>2000000</v>
      </c>
      <c r="F17" s="12"/>
      <c r="G17" s="12"/>
      <c r="H17" s="45"/>
      <c r="I17" s="45"/>
      <c r="J17" s="45"/>
      <c r="K17" s="12"/>
      <c r="L17" s="12"/>
      <c r="M17" s="12"/>
      <c r="N17" s="16"/>
    </row>
    <row r="18" spans="1:14" s="21" customFormat="1" x14ac:dyDescent="0.2">
      <c r="A18" s="58" t="s">
        <v>110</v>
      </c>
      <c r="B18" s="18"/>
      <c r="C18" s="67"/>
      <c r="D18" s="67"/>
      <c r="E18" s="68">
        <v>2000000</v>
      </c>
      <c r="F18" s="46"/>
      <c r="G18" s="18"/>
      <c r="H18" s="46"/>
      <c r="I18" s="46"/>
      <c r="J18" s="46"/>
      <c r="K18" s="19"/>
      <c r="L18" s="18"/>
      <c r="M18" s="18"/>
      <c r="N18" s="20"/>
    </row>
    <row r="19" spans="1:14" s="21" customFormat="1" x14ac:dyDescent="0.2">
      <c r="A19" s="3" t="s">
        <v>112</v>
      </c>
      <c r="B19" s="46"/>
      <c r="C19" s="47"/>
      <c r="D19" s="67"/>
      <c r="E19" s="68"/>
      <c r="F19" s="18"/>
      <c r="G19" s="18"/>
      <c r="H19" s="79">
        <v>500000</v>
      </c>
      <c r="I19" s="19"/>
      <c r="J19" s="19"/>
      <c r="K19" s="46"/>
      <c r="L19" s="18"/>
      <c r="M19" s="18"/>
      <c r="N19" s="20"/>
    </row>
    <row r="20" spans="1:14" s="21" customFormat="1" x14ac:dyDescent="0.2">
      <c r="A20" s="58" t="s">
        <v>118</v>
      </c>
      <c r="B20" s="18"/>
      <c r="C20" s="18"/>
      <c r="D20" s="18"/>
      <c r="E20" s="59"/>
      <c r="F20" s="18"/>
      <c r="G20" s="18"/>
      <c r="H20" s="18"/>
      <c r="I20" s="19"/>
      <c r="J20" s="46"/>
      <c r="K20" s="19"/>
      <c r="L20" s="80">
        <v>1000000</v>
      </c>
      <c r="M20" s="18"/>
      <c r="N20" s="20"/>
    </row>
    <row r="21" spans="1:14" s="6" customFormat="1" x14ac:dyDescent="0.2">
      <c r="A21" s="52" t="s">
        <v>4</v>
      </c>
      <c r="B21" s="53">
        <f>SUM(B14:B20)</f>
        <v>153000</v>
      </c>
      <c r="C21" s="53">
        <f t="shared" ref="C21:M21" si="0">SUM(C14:C20)</f>
        <v>480000</v>
      </c>
      <c r="D21" s="53">
        <f t="shared" si="0"/>
        <v>467000</v>
      </c>
      <c r="E21" s="53">
        <f t="shared" si="0"/>
        <v>4259000</v>
      </c>
      <c r="F21" s="53">
        <f t="shared" si="0"/>
        <v>2017000</v>
      </c>
      <c r="G21" s="53">
        <f t="shared" si="0"/>
        <v>68000</v>
      </c>
      <c r="H21" s="53">
        <f t="shared" si="0"/>
        <v>551000</v>
      </c>
      <c r="I21" s="53">
        <f t="shared" si="0"/>
        <v>17000</v>
      </c>
      <c r="J21" s="53">
        <f t="shared" si="0"/>
        <v>39000</v>
      </c>
      <c r="K21" s="53">
        <f t="shared" si="0"/>
        <v>72000</v>
      </c>
      <c r="L21" s="53">
        <f t="shared" si="0"/>
        <v>1000000</v>
      </c>
      <c r="M21" s="53">
        <f t="shared" si="0"/>
        <v>0</v>
      </c>
      <c r="N21" s="53">
        <f>SUM(B21:M21)</f>
        <v>9123000</v>
      </c>
    </row>
    <row r="24" spans="1:14" ht="16" x14ac:dyDescent="0.2">
      <c r="A24" s="9" t="s">
        <v>7</v>
      </c>
      <c r="B24" s="9"/>
      <c r="C24" s="9"/>
      <c r="D24" s="9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6" x14ac:dyDescent="0.2">
      <c r="A25" s="9"/>
      <c r="B25" s="23" t="s">
        <v>8</v>
      </c>
      <c r="C25" s="23" t="s">
        <v>9</v>
      </c>
      <c r="D25" s="23" t="s">
        <v>10</v>
      </c>
      <c r="E25" s="23" t="s">
        <v>11</v>
      </c>
      <c r="F25" s="23" t="s">
        <v>12</v>
      </c>
      <c r="G25" s="23" t="s">
        <v>13</v>
      </c>
      <c r="H25" s="23" t="s">
        <v>14</v>
      </c>
      <c r="I25" s="23" t="s">
        <v>15</v>
      </c>
      <c r="J25" s="23" t="s">
        <v>16</v>
      </c>
      <c r="K25" s="23" t="s">
        <v>17</v>
      </c>
      <c r="L25" s="23" t="s">
        <v>18</v>
      </c>
      <c r="M25" s="23" t="s">
        <v>19</v>
      </c>
      <c r="N25" s="9" t="s">
        <v>20</v>
      </c>
    </row>
    <row r="26" spans="1:14" ht="16" x14ac:dyDescent="0.2">
      <c r="A26" s="10" t="s">
        <v>23</v>
      </c>
      <c r="B26" s="63"/>
      <c r="C26" s="63"/>
      <c r="D26" s="69"/>
      <c r="E26" s="63"/>
      <c r="F26" s="63"/>
      <c r="G26" s="63"/>
      <c r="H26" s="63"/>
      <c r="I26" s="63"/>
      <c r="J26" s="63"/>
      <c r="K26" s="63"/>
      <c r="L26" s="63"/>
      <c r="M26" s="12"/>
      <c r="N26" s="22"/>
    </row>
    <row r="27" spans="1:14" ht="16" x14ac:dyDescent="0.2">
      <c r="A27" s="10" t="s">
        <v>83</v>
      </c>
      <c r="B27" s="63"/>
      <c r="C27" s="63"/>
      <c r="D27" s="69"/>
      <c r="E27" s="63"/>
      <c r="F27" s="63"/>
      <c r="G27" s="63"/>
      <c r="H27" s="63"/>
      <c r="I27" s="63"/>
      <c r="J27" s="63"/>
      <c r="K27" s="63"/>
      <c r="L27" s="63"/>
      <c r="M27" s="12"/>
      <c r="N27" s="22"/>
    </row>
    <row r="28" spans="1:14" ht="16" x14ac:dyDescent="0.2">
      <c r="A28" s="10" t="s">
        <v>38</v>
      </c>
      <c r="B28" s="63"/>
      <c r="C28" s="63"/>
      <c r="D28" s="69"/>
      <c r="E28" s="63"/>
      <c r="F28" s="63"/>
      <c r="G28" s="63"/>
      <c r="H28" s="63"/>
      <c r="I28" s="63"/>
      <c r="J28" s="63"/>
      <c r="K28" s="63"/>
      <c r="L28" s="63"/>
      <c r="M28" s="12">
        <v>255000</v>
      </c>
      <c r="N28" s="22"/>
    </row>
    <row r="29" spans="1:14" ht="16" x14ac:dyDescent="0.2">
      <c r="A29" s="10" t="s">
        <v>37</v>
      </c>
      <c r="B29" s="63"/>
      <c r="C29" s="63"/>
      <c r="D29" s="69"/>
      <c r="E29" s="63"/>
      <c r="F29" s="63"/>
      <c r="G29" s="63"/>
      <c r="H29" s="63"/>
      <c r="I29" s="63"/>
      <c r="J29" s="63"/>
      <c r="K29" s="63"/>
      <c r="L29" s="63"/>
      <c r="M29" s="12"/>
      <c r="N29" s="22"/>
    </row>
    <row r="30" spans="1:14" ht="16" x14ac:dyDescent="0.2">
      <c r="A30" s="10" t="s">
        <v>39</v>
      </c>
      <c r="B30" s="63"/>
      <c r="C30" s="69"/>
      <c r="D30" s="69"/>
      <c r="E30" s="63"/>
      <c r="F30" s="63"/>
      <c r="G30" s="63"/>
      <c r="H30" s="63"/>
      <c r="I30" s="63"/>
      <c r="J30" s="63"/>
      <c r="K30" s="63"/>
      <c r="L30" s="63"/>
      <c r="M30" s="12">
        <v>97793</v>
      </c>
      <c r="N30" s="22"/>
    </row>
    <row r="31" spans="1:14" ht="16" x14ac:dyDescent="0.2">
      <c r="A31" s="10" t="s">
        <v>29</v>
      </c>
      <c r="B31" s="63"/>
      <c r="C31" s="63"/>
      <c r="D31" s="69"/>
      <c r="E31" s="63"/>
      <c r="F31" s="63"/>
      <c r="G31" s="63"/>
      <c r="H31" s="63"/>
      <c r="I31" s="63"/>
      <c r="J31" s="63"/>
      <c r="K31" s="63"/>
      <c r="L31" s="63"/>
      <c r="M31" s="12"/>
      <c r="N31" s="22"/>
    </row>
    <row r="32" spans="1:14" ht="15" customHeight="1" x14ac:dyDescent="0.2">
      <c r="A32" s="35" t="s">
        <v>54</v>
      </c>
      <c r="B32" s="70"/>
      <c r="C32" s="70"/>
      <c r="D32" s="71"/>
      <c r="E32" s="70"/>
      <c r="F32" s="70"/>
      <c r="G32" s="70"/>
      <c r="H32" s="70"/>
      <c r="I32" s="70"/>
      <c r="J32" s="70"/>
      <c r="K32" s="70"/>
      <c r="L32" s="70"/>
      <c r="M32" s="48">
        <v>818675</v>
      </c>
      <c r="N32" s="22"/>
    </row>
    <row r="33" spans="1:14" ht="15" customHeight="1" x14ac:dyDescent="0.2">
      <c r="A33" s="35" t="s">
        <v>41</v>
      </c>
      <c r="B33" s="70"/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48"/>
      <c r="N33" s="22"/>
    </row>
    <row r="34" spans="1:14" ht="15" customHeight="1" x14ac:dyDescent="0.2">
      <c r="A34" s="10" t="s">
        <v>25</v>
      </c>
      <c r="B34" s="63"/>
      <c r="C34" s="63"/>
      <c r="D34" s="71"/>
      <c r="E34" s="63"/>
      <c r="F34" s="63"/>
      <c r="G34" s="63"/>
      <c r="H34" s="63"/>
      <c r="I34" s="63"/>
      <c r="J34" s="63"/>
      <c r="K34" s="63"/>
      <c r="L34" s="63"/>
      <c r="M34" s="12"/>
      <c r="N34" s="22"/>
    </row>
    <row r="35" spans="1:14" ht="16" x14ac:dyDescent="0.2">
      <c r="A35" s="49" t="s">
        <v>21</v>
      </c>
      <c r="B35" s="72"/>
      <c r="C35" s="72"/>
      <c r="D35" s="73"/>
      <c r="E35" s="72"/>
      <c r="F35" s="72"/>
      <c r="G35" s="72"/>
      <c r="H35" s="72"/>
      <c r="I35" s="72"/>
      <c r="J35" s="72"/>
      <c r="K35" s="72"/>
      <c r="L35" s="72"/>
      <c r="M35" s="22"/>
      <c r="N35" s="22"/>
    </row>
    <row r="36" spans="1:14" ht="16" x14ac:dyDescent="0.2">
      <c r="A36" s="10" t="s">
        <v>28</v>
      </c>
      <c r="B36" s="63"/>
      <c r="C36" s="69"/>
      <c r="D36" s="69"/>
      <c r="E36" s="63"/>
      <c r="F36" s="63"/>
      <c r="G36" s="63"/>
      <c r="H36" s="63"/>
      <c r="I36" s="63"/>
      <c r="J36" s="63"/>
      <c r="K36" s="63"/>
      <c r="L36" s="63"/>
      <c r="M36" s="12"/>
      <c r="N36" s="22"/>
    </row>
    <row r="37" spans="1:14" ht="16" x14ac:dyDescent="0.2">
      <c r="A37" s="10" t="s">
        <v>85</v>
      </c>
      <c r="B37" s="63"/>
      <c r="C37" s="69"/>
      <c r="D37" s="69"/>
      <c r="E37" s="63"/>
      <c r="F37" s="63"/>
      <c r="G37" s="63"/>
      <c r="H37" s="63"/>
      <c r="I37" s="63"/>
      <c r="J37" s="63"/>
      <c r="K37" s="63"/>
      <c r="L37" s="63"/>
      <c r="M37" s="12"/>
      <c r="N37" s="22"/>
    </row>
    <row r="38" spans="1:14" ht="16" x14ac:dyDescent="0.2">
      <c r="A38" s="10" t="s">
        <v>64</v>
      </c>
      <c r="B38" s="63"/>
      <c r="C38" s="69"/>
      <c r="D38" s="69"/>
      <c r="E38" s="63"/>
      <c r="F38" s="63"/>
      <c r="G38" s="63"/>
      <c r="H38" s="63"/>
      <c r="I38" s="63"/>
      <c r="J38" s="63"/>
      <c r="K38" s="63"/>
      <c r="L38" s="63"/>
      <c r="M38" s="12"/>
      <c r="N38" s="22"/>
    </row>
    <row r="39" spans="1:14" ht="16" x14ac:dyDescent="0.2">
      <c r="A39" s="10" t="s">
        <v>22</v>
      </c>
      <c r="B39" s="63"/>
      <c r="C39" s="69"/>
      <c r="D39" s="69"/>
      <c r="E39" s="63"/>
      <c r="F39" s="63"/>
      <c r="G39" s="63"/>
      <c r="H39" s="63"/>
      <c r="I39" s="63"/>
      <c r="J39" s="63"/>
      <c r="K39" s="63"/>
      <c r="L39" s="63"/>
      <c r="M39" s="12"/>
      <c r="N39" s="22"/>
    </row>
    <row r="40" spans="1:14" ht="16" x14ac:dyDescent="0.2">
      <c r="A40" s="10" t="s">
        <v>86</v>
      </c>
      <c r="B40" s="63"/>
      <c r="C40" s="69"/>
      <c r="D40" s="69"/>
      <c r="E40" s="63"/>
      <c r="F40" s="63"/>
      <c r="G40" s="63"/>
      <c r="H40" s="63"/>
      <c r="I40" s="63"/>
      <c r="J40" s="63"/>
      <c r="K40" s="63"/>
      <c r="L40" s="63"/>
      <c r="M40" s="12"/>
      <c r="N40" s="22"/>
    </row>
    <row r="41" spans="1:14" ht="16" x14ac:dyDescent="0.2">
      <c r="A41" s="10" t="s">
        <v>116</v>
      </c>
      <c r="B41" s="63"/>
      <c r="C41" s="69"/>
      <c r="D41" s="74"/>
      <c r="E41" s="75"/>
      <c r="F41" s="75"/>
      <c r="G41" s="75"/>
      <c r="H41" s="63"/>
      <c r="I41" s="63">
        <v>256343</v>
      </c>
      <c r="J41" s="63"/>
      <c r="K41" s="63"/>
      <c r="L41" s="63"/>
      <c r="M41" s="12"/>
      <c r="N41" s="22"/>
    </row>
    <row r="42" spans="1:14" ht="16" x14ac:dyDescent="0.2">
      <c r="A42" s="49" t="s">
        <v>27</v>
      </c>
      <c r="B42" s="72"/>
      <c r="C42" s="73"/>
      <c r="D42" s="76"/>
      <c r="E42" s="77"/>
      <c r="F42" s="77"/>
      <c r="G42" s="77"/>
      <c r="H42" s="72"/>
      <c r="I42" s="72"/>
      <c r="J42" s="72"/>
      <c r="K42" s="72"/>
      <c r="L42" s="72"/>
      <c r="M42" s="22"/>
      <c r="N42" s="22"/>
    </row>
    <row r="43" spans="1:14" ht="16" x14ac:dyDescent="0.2">
      <c r="A43" s="10" t="s">
        <v>111</v>
      </c>
      <c r="B43" s="63"/>
      <c r="C43" s="69"/>
      <c r="D43" s="74"/>
      <c r="E43" s="75"/>
      <c r="F43" s="75"/>
      <c r="G43" s="75"/>
      <c r="H43" s="63">
        <v>947214</v>
      </c>
      <c r="I43" s="63"/>
      <c r="J43" s="63"/>
      <c r="K43" s="63"/>
      <c r="L43" s="63"/>
      <c r="M43" s="12"/>
      <c r="N43" s="60"/>
    </row>
    <row r="44" spans="1:14" ht="16" x14ac:dyDescent="0.2">
      <c r="A44" s="10" t="s">
        <v>114</v>
      </c>
      <c r="B44" s="63"/>
      <c r="C44" s="69"/>
      <c r="D44" s="74"/>
      <c r="E44" s="75"/>
      <c r="F44" s="75"/>
      <c r="G44" s="75"/>
      <c r="H44" s="63"/>
      <c r="I44" s="63">
        <v>788338</v>
      </c>
      <c r="J44" s="63">
        <v>198821</v>
      </c>
      <c r="K44" s="63"/>
      <c r="L44" s="63"/>
      <c r="M44" s="12"/>
      <c r="N44" s="22"/>
    </row>
    <row r="45" spans="1:14" ht="16" x14ac:dyDescent="0.2">
      <c r="A45" s="62" t="s">
        <v>117</v>
      </c>
      <c r="B45" s="63"/>
      <c r="C45" s="69"/>
      <c r="D45" s="69"/>
      <c r="E45" s="63"/>
      <c r="F45" s="63"/>
      <c r="G45" s="63"/>
      <c r="H45" s="63"/>
      <c r="I45" s="63"/>
      <c r="J45" s="63">
        <v>4200000</v>
      </c>
      <c r="K45" s="63"/>
      <c r="L45" s="63"/>
      <c r="M45" s="63"/>
      <c r="N45" s="60"/>
    </row>
    <row r="46" spans="1:14" ht="16" x14ac:dyDescent="0.2">
      <c r="A46" s="49" t="s">
        <v>73</v>
      </c>
      <c r="B46" s="72"/>
      <c r="C46" s="73"/>
      <c r="D46" s="73"/>
      <c r="E46" s="72"/>
      <c r="F46" s="72"/>
      <c r="G46" s="72"/>
      <c r="H46" s="72"/>
      <c r="I46" s="72"/>
      <c r="J46" s="72"/>
      <c r="K46" s="72"/>
      <c r="L46" s="72"/>
      <c r="M46" s="72"/>
      <c r="N46" s="22"/>
    </row>
    <row r="47" spans="1:14" ht="16" x14ac:dyDescent="0.2">
      <c r="A47" s="10" t="s">
        <v>107</v>
      </c>
      <c r="B47" s="63"/>
      <c r="C47" s="69"/>
      <c r="D47" s="63">
        <v>100000</v>
      </c>
      <c r="E47" s="63"/>
      <c r="F47" s="63"/>
      <c r="G47" s="63"/>
      <c r="H47" s="63"/>
      <c r="I47" s="63"/>
      <c r="J47" s="63"/>
      <c r="K47" s="63"/>
      <c r="L47" s="63"/>
      <c r="M47" s="63"/>
      <c r="N47" s="22"/>
    </row>
    <row r="48" spans="1:14" ht="16" x14ac:dyDescent="0.2">
      <c r="A48" s="10" t="s">
        <v>113</v>
      </c>
      <c r="B48" s="63"/>
      <c r="C48" s="69"/>
      <c r="D48" s="69"/>
      <c r="E48" s="63"/>
      <c r="F48" s="63"/>
      <c r="G48" s="63"/>
      <c r="H48" s="63">
        <v>113500</v>
      </c>
      <c r="I48" s="63">
        <v>113500</v>
      </c>
      <c r="J48" s="63"/>
      <c r="K48" s="63"/>
      <c r="L48" s="63"/>
      <c r="M48" s="63">
        <v>150000</v>
      </c>
      <c r="N48" s="22"/>
    </row>
    <row r="49" spans="1:14" ht="16" x14ac:dyDescent="0.2">
      <c r="A49" s="10" t="s">
        <v>115</v>
      </c>
      <c r="B49" s="63"/>
      <c r="C49" s="69"/>
      <c r="D49" s="69"/>
      <c r="E49" s="63"/>
      <c r="F49" s="63"/>
      <c r="G49" s="63"/>
      <c r="H49" s="63"/>
      <c r="I49" s="63">
        <v>100000</v>
      </c>
      <c r="J49" s="63"/>
      <c r="K49" s="63"/>
      <c r="L49" s="63"/>
      <c r="M49" s="63"/>
      <c r="N49" s="22"/>
    </row>
    <row r="50" spans="1:14" ht="16" x14ac:dyDescent="0.2">
      <c r="A50" s="10" t="s">
        <v>119</v>
      </c>
      <c r="B50" s="63"/>
      <c r="C50" s="69"/>
      <c r="D50" s="69"/>
      <c r="E50" s="63"/>
      <c r="F50" s="63"/>
      <c r="G50" s="63"/>
      <c r="H50" s="63"/>
      <c r="I50" s="63"/>
      <c r="J50" s="63"/>
      <c r="K50" s="63"/>
      <c r="L50" s="63"/>
      <c r="M50" s="63">
        <v>300000</v>
      </c>
      <c r="N50" s="22"/>
    </row>
    <row r="51" spans="1:14" ht="16" x14ac:dyDescent="0.2">
      <c r="A51" s="10"/>
      <c r="B51" s="63"/>
      <c r="C51" s="69"/>
      <c r="D51" s="69"/>
      <c r="E51" s="63"/>
      <c r="F51" s="63"/>
      <c r="G51" s="63"/>
      <c r="H51" s="63"/>
      <c r="I51" s="63"/>
      <c r="J51" s="63"/>
      <c r="K51" s="63"/>
      <c r="L51" s="63"/>
      <c r="M51" s="12"/>
      <c r="N51" s="22"/>
    </row>
    <row r="52" spans="1:14" ht="16" x14ac:dyDescent="0.2">
      <c r="A52" s="10"/>
      <c r="B52" s="63"/>
      <c r="C52" s="69"/>
      <c r="D52" s="69"/>
      <c r="E52" s="63"/>
      <c r="F52" s="63"/>
      <c r="G52" s="63"/>
      <c r="H52" s="63"/>
      <c r="I52" s="63"/>
      <c r="J52" s="63"/>
      <c r="K52" s="63"/>
      <c r="L52" s="63"/>
      <c r="M52" s="12"/>
      <c r="N52" s="22"/>
    </row>
    <row r="53" spans="1:14" ht="16" x14ac:dyDescent="0.2">
      <c r="A53" s="10"/>
      <c r="B53" s="63"/>
      <c r="C53" s="69"/>
      <c r="D53" s="69"/>
      <c r="E53" s="63"/>
      <c r="F53" s="63"/>
      <c r="G53" s="63"/>
      <c r="H53" s="63"/>
      <c r="I53" s="63"/>
      <c r="J53" s="63"/>
      <c r="K53" s="63"/>
      <c r="L53" s="63"/>
      <c r="M53" s="12"/>
      <c r="N53" s="22"/>
    </row>
    <row r="54" spans="1:14" ht="16" x14ac:dyDescent="0.2">
      <c r="A54" s="35"/>
      <c r="B54" s="12"/>
      <c r="C54" s="15"/>
      <c r="D54" s="14"/>
      <c r="E54" s="12"/>
      <c r="F54" s="12"/>
      <c r="G54" s="12"/>
      <c r="H54" s="12"/>
      <c r="I54" s="12"/>
      <c r="J54" s="12"/>
      <c r="K54" s="12"/>
      <c r="L54" s="12"/>
      <c r="M54" s="12"/>
      <c r="N54" s="22"/>
    </row>
    <row r="55" spans="1:14" x14ac:dyDescent="0.2">
      <c r="A55" s="13" t="s">
        <v>4</v>
      </c>
      <c r="B55" s="14">
        <f>SUM(B26:B54)</f>
        <v>0</v>
      </c>
      <c r="C55" s="14">
        <f>SUM(C26:C54)</f>
        <v>0</v>
      </c>
      <c r="D55" s="14">
        <f t="shared" ref="D55:M55" si="1">SUM(D26:D54)</f>
        <v>100000</v>
      </c>
      <c r="E55" s="14">
        <f t="shared" si="1"/>
        <v>0</v>
      </c>
      <c r="F55" s="14">
        <f t="shared" si="1"/>
        <v>0</v>
      </c>
      <c r="G55" s="14">
        <f t="shared" si="1"/>
        <v>0</v>
      </c>
      <c r="H55" s="14">
        <f t="shared" si="1"/>
        <v>1060714</v>
      </c>
      <c r="I55" s="14">
        <f t="shared" si="1"/>
        <v>1258181</v>
      </c>
      <c r="J55" s="14">
        <f t="shared" si="1"/>
        <v>4398821</v>
      </c>
      <c r="K55" s="14">
        <f t="shared" si="1"/>
        <v>0</v>
      </c>
      <c r="L55" s="14">
        <f t="shared" si="1"/>
        <v>0</v>
      </c>
      <c r="M55" s="14">
        <f t="shared" si="1"/>
        <v>1621468</v>
      </c>
      <c r="N55" s="14">
        <f>SUM(B55:M55)</f>
        <v>8439184</v>
      </c>
    </row>
    <row r="56" spans="1:14" x14ac:dyDescent="0.2">
      <c r="A56" s="3"/>
      <c r="B56" s="2"/>
    </row>
    <row r="57" spans="1:14" x14ac:dyDescent="0.2">
      <c r="A57" s="10" t="s">
        <v>91</v>
      </c>
      <c r="B57" s="12">
        <f>B4</f>
        <v>307651</v>
      </c>
    </row>
    <row r="58" spans="1:14" x14ac:dyDescent="0.2">
      <c r="A58" s="52" t="s">
        <v>92</v>
      </c>
      <c r="B58" s="55">
        <f>B11+N21</f>
        <v>10259300</v>
      </c>
    </row>
    <row r="59" spans="1:14" ht="16" thickBot="1" x14ac:dyDescent="0.25">
      <c r="A59" s="56" t="s">
        <v>93</v>
      </c>
      <c r="B59" s="61">
        <f>N55</f>
        <v>8439184</v>
      </c>
    </row>
    <row r="60" spans="1:14" ht="20" thickBot="1" x14ac:dyDescent="0.3">
      <c r="A60" s="43" t="s">
        <v>94</v>
      </c>
      <c r="B60" s="44">
        <f>N21-N55+B4+B11</f>
        <v>2127767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FD5A-97EB-4B13-B198-5A7FA71D9AF2}">
  <dimension ref="A1:N60"/>
  <sheetViews>
    <sheetView topLeftCell="A7" workbookViewId="0">
      <selection sqref="A1:XFD1048576"/>
    </sheetView>
  </sheetViews>
  <sheetFormatPr baseColWidth="10" defaultColWidth="8.83203125" defaultRowHeight="15" x14ac:dyDescent="0.2"/>
  <cols>
    <col min="1" max="1" width="36.33203125" bestFit="1" customWidth="1"/>
    <col min="2" max="2" width="12.6640625" bestFit="1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83203125" bestFit="1" customWidth="1"/>
  </cols>
  <sheetData>
    <row r="1" spans="1:14" ht="19" x14ac:dyDescent="0.25">
      <c r="C1" s="1" t="s">
        <v>59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60</v>
      </c>
      <c r="B4" s="4">
        <v>3438998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61</v>
      </c>
      <c r="B6" s="28"/>
      <c r="C6" s="1"/>
      <c r="F6" s="2"/>
      <c r="G6" s="2"/>
    </row>
    <row r="7" spans="1:14" ht="21" x14ac:dyDescent="0.25">
      <c r="A7" s="29" t="s">
        <v>0</v>
      </c>
      <c r="B7" s="30">
        <v>892300</v>
      </c>
      <c r="C7" s="1"/>
      <c r="F7" s="17"/>
      <c r="G7" s="17"/>
    </row>
    <row r="8" spans="1:14" ht="19" x14ac:dyDescent="0.25">
      <c r="A8" s="29" t="s">
        <v>1</v>
      </c>
      <c r="B8" s="31">
        <v>77500</v>
      </c>
      <c r="C8" s="1"/>
    </row>
    <row r="9" spans="1:14" ht="19" x14ac:dyDescent="0.25">
      <c r="A9" s="29" t="s">
        <v>2</v>
      </c>
      <c r="B9" s="32">
        <v>60000</v>
      </c>
      <c r="C9" s="1"/>
      <c r="G9" s="2"/>
    </row>
    <row r="10" spans="1:14" ht="20" thickBot="1" x14ac:dyDescent="0.3">
      <c r="A10" s="33" t="s">
        <v>3</v>
      </c>
      <c r="B10" s="34">
        <v>15000</v>
      </c>
      <c r="C10" s="1"/>
    </row>
    <row r="11" spans="1:14" ht="19" x14ac:dyDescent="0.25">
      <c r="A11" s="7" t="s">
        <v>62</v>
      </c>
      <c r="B11" s="54">
        <f>SUM(B7:B10)</f>
        <v>1044800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23" t="s">
        <v>8</v>
      </c>
      <c r="C13" s="23" t="s">
        <v>9</v>
      </c>
      <c r="D13" s="23" t="s">
        <v>10</v>
      </c>
      <c r="E13" s="23" t="s">
        <v>11</v>
      </c>
      <c r="F13" s="23" t="s">
        <v>24</v>
      </c>
      <c r="G13" s="23" t="s">
        <v>13</v>
      </c>
      <c r="H13" s="23" t="s">
        <v>14</v>
      </c>
      <c r="I13" s="23" t="s">
        <v>15</v>
      </c>
      <c r="J13" s="23" t="s">
        <v>16</v>
      </c>
      <c r="K13" s="23" t="s">
        <v>17</v>
      </c>
      <c r="L13" s="23" t="s">
        <v>18</v>
      </c>
      <c r="M13" s="23" t="s">
        <v>19</v>
      </c>
      <c r="N13" s="9" t="s">
        <v>20</v>
      </c>
    </row>
    <row r="14" spans="1:14" x14ac:dyDescent="0.2">
      <c r="A14" s="10" t="s">
        <v>6</v>
      </c>
      <c r="B14" s="12">
        <v>120500</v>
      </c>
      <c r="C14" s="26">
        <v>157000</v>
      </c>
      <c r="D14" s="26">
        <v>582000</v>
      </c>
      <c r="E14" s="26">
        <v>136000</v>
      </c>
      <c r="F14" s="26">
        <v>140000</v>
      </c>
      <c r="G14" s="26">
        <v>85000</v>
      </c>
      <c r="H14" s="26">
        <v>17000</v>
      </c>
      <c r="I14" s="26">
        <v>21000</v>
      </c>
      <c r="J14" s="26">
        <v>85000</v>
      </c>
      <c r="K14" s="26">
        <v>38000</v>
      </c>
      <c r="L14" s="12">
        <v>0</v>
      </c>
      <c r="M14" s="12">
        <v>0</v>
      </c>
      <c r="N14" s="60">
        <f>SUM(B14:M14)</f>
        <v>1381500</v>
      </c>
    </row>
    <row r="15" spans="1:14" x14ac:dyDescent="0.2">
      <c r="A15" s="50" t="s">
        <v>72</v>
      </c>
      <c r="B15" s="12"/>
      <c r="C15" s="26"/>
      <c r="D15" s="26"/>
      <c r="E15" s="26"/>
      <c r="F15" s="26"/>
      <c r="G15" s="26"/>
      <c r="H15" s="26"/>
      <c r="I15" s="26"/>
      <c r="J15" s="26"/>
      <c r="K15" s="26"/>
      <c r="L15" s="12"/>
      <c r="M15" s="12"/>
      <c r="N15" s="22"/>
    </row>
    <row r="16" spans="1:14" x14ac:dyDescent="0.2">
      <c r="A16" s="10" t="s">
        <v>68</v>
      </c>
      <c r="B16" s="25"/>
      <c r="C16" s="66">
        <v>2500000</v>
      </c>
      <c r="D16" s="66"/>
      <c r="E16" s="66"/>
      <c r="F16" s="25"/>
      <c r="G16" s="25"/>
      <c r="H16" s="25"/>
      <c r="I16" s="25"/>
      <c r="J16" s="25"/>
      <c r="K16" s="25"/>
      <c r="L16" s="25"/>
      <c r="M16" s="25"/>
      <c r="N16" s="16"/>
    </row>
    <row r="17" spans="1:14" ht="16" x14ac:dyDescent="0.2">
      <c r="A17" s="57" t="s">
        <v>69</v>
      </c>
      <c r="B17" s="12"/>
      <c r="C17" s="45"/>
      <c r="D17" s="45"/>
      <c r="E17" s="66">
        <v>2700000</v>
      </c>
      <c r="F17" s="12"/>
      <c r="G17" s="12"/>
      <c r="H17" s="12"/>
      <c r="I17" s="12"/>
      <c r="J17" s="12"/>
      <c r="K17" s="12"/>
      <c r="L17" s="12"/>
      <c r="M17" s="12"/>
      <c r="N17" s="16"/>
    </row>
    <row r="18" spans="1:14" s="21" customFormat="1" x14ac:dyDescent="0.2">
      <c r="A18" s="58" t="s">
        <v>70</v>
      </c>
      <c r="B18" s="18"/>
      <c r="C18" s="67"/>
      <c r="D18" s="67"/>
      <c r="E18" s="68">
        <v>3400000</v>
      </c>
      <c r="F18" s="46"/>
      <c r="G18" s="18"/>
      <c r="H18" s="19"/>
      <c r="I18" s="19"/>
      <c r="J18" s="19"/>
      <c r="K18" s="19"/>
      <c r="L18" s="18"/>
      <c r="M18" s="18"/>
      <c r="N18" s="20"/>
    </row>
    <row r="19" spans="1:14" s="21" customFormat="1" x14ac:dyDescent="0.2">
      <c r="A19" s="58" t="s">
        <v>71</v>
      </c>
      <c r="B19" s="46"/>
      <c r="C19" s="47"/>
      <c r="D19" s="67"/>
      <c r="E19" s="68">
        <v>900000</v>
      </c>
      <c r="F19" s="18"/>
      <c r="G19" s="18"/>
      <c r="H19" s="18"/>
      <c r="I19" s="19"/>
      <c r="J19" s="19"/>
      <c r="K19" s="46"/>
      <c r="L19" s="18"/>
      <c r="M19" s="18"/>
      <c r="N19" s="20"/>
    </row>
    <row r="20" spans="1:14" s="21" customFormat="1" x14ac:dyDescent="0.2">
      <c r="A20" s="58"/>
      <c r="B20" s="18"/>
      <c r="C20" s="18"/>
      <c r="D20" s="18"/>
      <c r="E20" s="59"/>
      <c r="F20" s="18"/>
      <c r="G20" s="18"/>
      <c r="H20" s="18"/>
      <c r="I20" s="19"/>
      <c r="J20" s="46"/>
      <c r="K20" s="19"/>
      <c r="L20" s="18"/>
      <c r="M20" s="18"/>
      <c r="N20" s="20"/>
    </row>
    <row r="21" spans="1:14" s="6" customFormat="1" x14ac:dyDescent="0.2">
      <c r="A21" s="52" t="s">
        <v>4</v>
      </c>
      <c r="B21" s="53">
        <f>SUM(B14:B20)</f>
        <v>120500</v>
      </c>
      <c r="C21" s="53">
        <f t="shared" ref="C21:M21" si="0">SUM(C14:C20)</f>
        <v>2657000</v>
      </c>
      <c r="D21" s="53">
        <f t="shared" si="0"/>
        <v>582000</v>
      </c>
      <c r="E21" s="53">
        <f t="shared" si="0"/>
        <v>7136000</v>
      </c>
      <c r="F21" s="53">
        <f t="shared" si="0"/>
        <v>140000</v>
      </c>
      <c r="G21" s="53">
        <f t="shared" si="0"/>
        <v>85000</v>
      </c>
      <c r="H21" s="53">
        <f t="shared" si="0"/>
        <v>17000</v>
      </c>
      <c r="I21" s="53">
        <f t="shared" si="0"/>
        <v>21000</v>
      </c>
      <c r="J21" s="53">
        <f t="shared" si="0"/>
        <v>85000</v>
      </c>
      <c r="K21" s="53">
        <f t="shared" si="0"/>
        <v>38000</v>
      </c>
      <c r="L21" s="53">
        <f t="shared" si="0"/>
        <v>0</v>
      </c>
      <c r="M21" s="53">
        <f t="shared" si="0"/>
        <v>0</v>
      </c>
      <c r="N21" s="53">
        <f>SUM(B21:M21)</f>
        <v>10881500</v>
      </c>
    </row>
    <row r="24" spans="1:14" ht="16" x14ac:dyDescent="0.2">
      <c r="A24" s="9" t="s">
        <v>7</v>
      </c>
      <c r="B24" s="9"/>
      <c r="C24" s="9"/>
      <c r="D24" s="9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6" x14ac:dyDescent="0.2">
      <c r="A25" s="9"/>
      <c r="B25" s="23" t="s">
        <v>8</v>
      </c>
      <c r="C25" s="23" t="s">
        <v>9</v>
      </c>
      <c r="D25" s="23" t="s">
        <v>10</v>
      </c>
      <c r="E25" s="23" t="s">
        <v>11</v>
      </c>
      <c r="F25" s="23" t="s">
        <v>12</v>
      </c>
      <c r="G25" s="23" t="s">
        <v>13</v>
      </c>
      <c r="H25" s="23" t="s">
        <v>14</v>
      </c>
      <c r="I25" s="23" t="s">
        <v>15</v>
      </c>
      <c r="J25" s="23" t="s">
        <v>16</v>
      </c>
      <c r="K25" s="23" t="s">
        <v>17</v>
      </c>
      <c r="L25" s="23" t="s">
        <v>18</v>
      </c>
      <c r="M25" s="23" t="s">
        <v>19</v>
      </c>
      <c r="N25" s="9" t="s">
        <v>20</v>
      </c>
    </row>
    <row r="26" spans="1:14" ht="16" x14ac:dyDescent="0.2">
      <c r="A26" s="10" t="s">
        <v>23</v>
      </c>
      <c r="B26" s="12"/>
      <c r="C26" s="12"/>
      <c r="D26" s="15"/>
      <c r="E26" s="12"/>
      <c r="F26" s="12"/>
      <c r="G26" s="12"/>
      <c r="H26" s="12"/>
      <c r="I26" s="12"/>
      <c r="J26" s="12"/>
      <c r="K26" s="12"/>
      <c r="L26" s="12"/>
      <c r="M26" s="12"/>
      <c r="N26" s="22"/>
    </row>
    <row r="27" spans="1:14" ht="16" x14ac:dyDescent="0.2">
      <c r="A27" s="10" t="s">
        <v>83</v>
      </c>
      <c r="B27" s="12"/>
      <c r="C27" s="12"/>
      <c r="D27" s="15"/>
      <c r="E27" s="12"/>
      <c r="F27" s="12"/>
      <c r="G27" s="12"/>
      <c r="H27" s="12"/>
      <c r="I27" s="12"/>
      <c r="J27" s="12"/>
      <c r="K27" s="12"/>
      <c r="L27" s="12"/>
      <c r="M27" s="12"/>
      <c r="N27" s="22"/>
    </row>
    <row r="28" spans="1:14" ht="16" x14ac:dyDescent="0.2">
      <c r="A28" s="10" t="s">
        <v>38</v>
      </c>
      <c r="B28" s="12"/>
      <c r="C28" s="12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22"/>
    </row>
    <row r="29" spans="1:14" ht="16" x14ac:dyDescent="0.2">
      <c r="A29" s="10" t="s">
        <v>37</v>
      </c>
      <c r="B29" s="12"/>
      <c r="C29" s="12"/>
      <c r="D29" s="15"/>
      <c r="E29" s="12"/>
      <c r="F29" s="12"/>
      <c r="G29" s="12"/>
      <c r="H29" s="12"/>
      <c r="I29" s="12"/>
      <c r="J29" s="12"/>
      <c r="K29" s="12"/>
      <c r="L29" s="12"/>
      <c r="M29" s="12"/>
      <c r="N29" s="22"/>
    </row>
    <row r="30" spans="1:14" ht="16" x14ac:dyDescent="0.2">
      <c r="A30" s="10" t="s">
        <v>39</v>
      </c>
      <c r="B30" s="12"/>
      <c r="C30" s="15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22"/>
    </row>
    <row r="31" spans="1:14" ht="16" x14ac:dyDescent="0.2">
      <c r="A31" s="10" t="s">
        <v>29</v>
      </c>
      <c r="B31" s="12"/>
      <c r="C31" s="12"/>
      <c r="D31" s="15"/>
      <c r="E31" s="12"/>
      <c r="F31" s="12"/>
      <c r="G31" s="12"/>
      <c r="H31" s="12"/>
      <c r="I31" s="12"/>
      <c r="J31" s="12"/>
      <c r="K31" s="12"/>
      <c r="L31" s="12"/>
      <c r="M31" s="12"/>
      <c r="N31" s="22"/>
    </row>
    <row r="32" spans="1:14" ht="15" customHeight="1" x14ac:dyDescent="0.2">
      <c r="A32" s="35" t="s">
        <v>54</v>
      </c>
      <c r="B32" s="48"/>
      <c r="C32" s="48"/>
      <c r="D32" s="37"/>
      <c r="E32" s="48"/>
      <c r="F32" s="48"/>
      <c r="G32" s="48"/>
      <c r="H32" s="48"/>
      <c r="I32" s="48"/>
      <c r="J32" s="48"/>
      <c r="K32" s="48"/>
      <c r="L32" s="48"/>
      <c r="M32" s="48"/>
      <c r="N32" s="22"/>
    </row>
    <row r="33" spans="1:14" ht="15" customHeight="1" x14ac:dyDescent="0.2">
      <c r="A33" s="35" t="s">
        <v>41</v>
      </c>
      <c r="B33" s="48"/>
      <c r="C33" s="48"/>
      <c r="D33" s="37">
        <v>57000</v>
      </c>
      <c r="E33" s="48"/>
      <c r="F33" s="48">
        <v>32499</v>
      </c>
      <c r="G33" s="48"/>
      <c r="H33" s="48"/>
      <c r="I33" s="48"/>
      <c r="J33" s="48"/>
      <c r="K33" s="48"/>
      <c r="L33" s="48"/>
      <c r="M33" s="48"/>
      <c r="N33" s="22"/>
    </row>
    <row r="34" spans="1:14" ht="15" customHeight="1" x14ac:dyDescent="0.2">
      <c r="A34" s="10" t="s">
        <v>25</v>
      </c>
      <c r="B34" s="12"/>
      <c r="C34" s="12"/>
      <c r="D34" s="37"/>
      <c r="E34" s="12"/>
      <c r="F34" s="12"/>
      <c r="G34" s="12"/>
      <c r="H34" s="12"/>
      <c r="I34" s="12"/>
      <c r="J34" s="12"/>
      <c r="K34" s="12"/>
      <c r="L34" s="12"/>
      <c r="M34" s="12"/>
      <c r="N34" s="22"/>
    </row>
    <row r="35" spans="1:14" ht="16" x14ac:dyDescent="0.2">
      <c r="A35" s="49" t="s">
        <v>21</v>
      </c>
      <c r="B35" s="22"/>
      <c r="C35" s="22"/>
      <c r="D35" s="36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6" x14ac:dyDescent="0.2">
      <c r="A36" s="10" t="s">
        <v>28</v>
      </c>
      <c r="B36" s="12"/>
      <c r="C36" s="15"/>
      <c r="D36" s="15"/>
      <c r="E36" s="12"/>
      <c r="F36" s="12"/>
      <c r="G36" s="12"/>
      <c r="H36" s="12"/>
      <c r="I36" s="12"/>
      <c r="J36" s="12"/>
      <c r="K36" s="12"/>
      <c r="L36" s="12">
        <v>656750</v>
      </c>
      <c r="M36" s="12"/>
      <c r="N36" s="22"/>
    </row>
    <row r="37" spans="1:14" ht="16" x14ac:dyDescent="0.2">
      <c r="A37" s="10" t="s">
        <v>85</v>
      </c>
      <c r="B37" s="12"/>
      <c r="C37" s="15"/>
      <c r="D37" s="15"/>
      <c r="E37" s="12"/>
      <c r="F37" s="12"/>
      <c r="G37" s="12"/>
      <c r="H37" s="12"/>
      <c r="I37" s="12"/>
      <c r="J37" s="12"/>
      <c r="K37" s="12"/>
      <c r="L37" s="12">
        <v>345875</v>
      </c>
      <c r="M37" s="12"/>
      <c r="N37" s="22"/>
    </row>
    <row r="38" spans="1:14" ht="16" x14ac:dyDescent="0.2">
      <c r="A38" s="10" t="s">
        <v>64</v>
      </c>
      <c r="B38" s="12"/>
      <c r="C38" s="15"/>
      <c r="D38" s="15"/>
      <c r="E38" s="12"/>
      <c r="F38" s="12"/>
      <c r="G38" s="12"/>
      <c r="H38" s="12"/>
      <c r="I38" s="12"/>
      <c r="J38" s="12"/>
      <c r="K38" s="12">
        <v>474000</v>
      </c>
      <c r="L38" s="12">
        <v>46000</v>
      </c>
      <c r="M38" s="12"/>
      <c r="N38" s="22"/>
    </row>
    <row r="39" spans="1:14" ht="16" x14ac:dyDescent="0.2">
      <c r="A39" s="10" t="s">
        <v>22</v>
      </c>
      <c r="B39" s="12"/>
      <c r="C39" s="15"/>
      <c r="D39" s="15"/>
      <c r="E39" s="12"/>
      <c r="F39" s="12"/>
      <c r="G39" s="12"/>
      <c r="H39" s="12"/>
      <c r="I39" s="12"/>
      <c r="J39" s="12"/>
      <c r="K39" s="12"/>
      <c r="L39" s="12">
        <v>350000</v>
      </c>
      <c r="M39" s="12"/>
      <c r="N39" s="22"/>
    </row>
    <row r="40" spans="1:14" ht="16" x14ac:dyDescent="0.2">
      <c r="A40" s="10" t="s">
        <v>86</v>
      </c>
      <c r="B40" s="12"/>
      <c r="C40" s="15"/>
      <c r="D40" s="15"/>
      <c r="E40" s="12"/>
      <c r="F40" s="12"/>
      <c r="G40" s="12"/>
      <c r="H40" s="12"/>
      <c r="I40" s="12"/>
      <c r="J40" s="12"/>
      <c r="K40" s="12"/>
      <c r="L40" s="63">
        <v>84000</v>
      </c>
      <c r="M40" s="12"/>
      <c r="N40" s="22"/>
    </row>
    <row r="41" spans="1:14" ht="16" x14ac:dyDescent="0.2">
      <c r="A41" s="10" t="s">
        <v>55</v>
      </c>
      <c r="B41" s="12"/>
      <c r="C41" s="15"/>
      <c r="D41" s="15"/>
      <c r="E41" s="12"/>
      <c r="F41" s="12"/>
      <c r="G41" s="12"/>
      <c r="H41" s="12"/>
      <c r="I41" s="12"/>
      <c r="J41" s="12"/>
      <c r="K41" s="12"/>
      <c r="L41" s="12"/>
      <c r="M41" s="12"/>
      <c r="N41" s="22"/>
    </row>
    <row r="42" spans="1:14" ht="16" x14ac:dyDescent="0.2">
      <c r="A42" s="49" t="s">
        <v>27</v>
      </c>
      <c r="B42" s="22"/>
      <c r="C42" s="36"/>
      <c r="D42" s="36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ht="16" x14ac:dyDescent="0.2">
      <c r="A43" s="10" t="s">
        <v>81</v>
      </c>
      <c r="B43" s="12"/>
      <c r="C43" s="64">
        <v>2000000</v>
      </c>
      <c r="D43" s="64">
        <v>500000</v>
      </c>
      <c r="E43" s="12"/>
      <c r="F43" s="12"/>
      <c r="G43" s="12"/>
      <c r="H43" s="12"/>
      <c r="I43" s="45">
        <v>1802984</v>
      </c>
      <c r="J43" s="63">
        <v>800000</v>
      </c>
      <c r="K43" s="12"/>
      <c r="L43" s="12"/>
      <c r="M43" s="12"/>
      <c r="N43" s="60"/>
    </row>
    <row r="44" spans="1:14" ht="16" x14ac:dyDescent="0.2">
      <c r="A44" s="10" t="s">
        <v>82</v>
      </c>
      <c r="B44" s="12"/>
      <c r="C44" s="64"/>
      <c r="D44" s="15">
        <v>1199998</v>
      </c>
      <c r="E44" s="12">
        <v>300000</v>
      </c>
      <c r="F44" s="12"/>
      <c r="G44" s="12"/>
      <c r="H44" s="12"/>
      <c r="I44" s="45"/>
      <c r="J44" s="45"/>
      <c r="K44" s="12"/>
      <c r="L44" s="12"/>
      <c r="M44" s="12"/>
      <c r="N44" s="22"/>
    </row>
    <row r="45" spans="1:14" ht="16" x14ac:dyDescent="0.2">
      <c r="A45" s="62" t="s">
        <v>79</v>
      </c>
      <c r="B45" s="12"/>
      <c r="C45" s="15"/>
      <c r="D45" s="15"/>
      <c r="E45" s="12"/>
      <c r="F45" s="12"/>
      <c r="G45" s="12"/>
      <c r="H45" s="12"/>
      <c r="I45" s="45">
        <v>1253041</v>
      </c>
      <c r="J45" s="63">
        <v>400000</v>
      </c>
      <c r="K45" s="12"/>
      <c r="L45" s="12"/>
      <c r="M45" s="12"/>
      <c r="N45" s="60"/>
    </row>
    <row r="46" spans="1:14" ht="16" x14ac:dyDescent="0.2">
      <c r="A46" s="49" t="s">
        <v>73</v>
      </c>
      <c r="B46" s="22"/>
      <c r="C46" s="36"/>
      <c r="D46" s="36"/>
      <c r="E46" s="22"/>
      <c r="F46" s="22"/>
      <c r="G46" s="22"/>
      <c r="H46" s="22"/>
      <c r="I46" s="65"/>
      <c r="J46" s="65"/>
      <c r="K46" s="22"/>
      <c r="L46" s="22"/>
      <c r="M46" s="22"/>
      <c r="N46" s="22"/>
    </row>
    <row r="47" spans="1:14" ht="16" x14ac:dyDescent="0.2">
      <c r="A47" s="10" t="s">
        <v>74</v>
      </c>
      <c r="B47" s="12"/>
      <c r="C47" s="15"/>
      <c r="D47" s="15"/>
      <c r="E47" s="45">
        <v>400000</v>
      </c>
      <c r="F47" s="12"/>
      <c r="G47" s="12"/>
      <c r="H47" s="12"/>
      <c r="I47" s="45"/>
      <c r="J47" s="45"/>
      <c r="K47" s="12">
        <v>180500</v>
      </c>
      <c r="L47" s="45">
        <v>1400000</v>
      </c>
      <c r="M47" s="12"/>
      <c r="N47" s="22"/>
    </row>
    <row r="48" spans="1:14" ht="16" x14ac:dyDescent="0.2">
      <c r="A48" s="10" t="s">
        <v>75</v>
      </c>
      <c r="B48" s="12"/>
      <c r="C48" s="15"/>
      <c r="D48" s="15"/>
      <c r="E48" s="12"/>
      <c r="F48" s="45">
        <v>150000</v>
      </c>
      <c r="G48" s="12"/>
      <c r="H48" s="12"/>
      <c r="I48" s="45"/>
      <c r="J48" s="45"/>
      <c r="K48" s="12"/>
      <c r="L48" s="12"/>
      <c r="M48" s="12"/>
      <c r="N48" s="22"/>
    </row>
    <row r="49" spans="1:14" ht="16" x14ac:dyDescent="0.2">
      <c r="A49" s="10" t="s">
        <v>76</v>
      </c>
      <c r="B49" s="12"/>
      <c r="C49" s="15"/>
      <c r="D49" s="15"/>
      <c r="E49" s="12"/>
      <c r="F49" s="45">
        <v>800000</v>
      </c>
      <c r="G49" s="12"/>
      <c r="H49" s="12"/>
      <c r="I49" s="45"/>
      <c r="J49" s="45"/>
      <c r="K49" s="12"/>
      <c r="L49" s="12"/>
      <c r="M49" s="12"/>
      <c r="N49" s="22"/>
    </row>
    <row r="50" spans="1:14" ht="16" x14ac:dyDescent="0.2">
      <c r="A50" s="10" t="s">
        <v>77</v>
      </c>
      <c r="B50" s="12"/>
      <c r="C50" s="15"/>
      <c r="D50" s="15"/>
      <c r="E50" s="12"/>
      <c r="F50" s="12"/>
      <c r="G50" s="12"/>
      <c r="H50" s="12"/>
      <c r="I50" s="45">
        <v>350000</v>
      </c>
      <c r="J50" s="45"/>
      <c r="K50" s="12"/>
      <c r="L50" s="12"/>
      <c r="M50" s="12"/>
      <c r="N50" s="22"/>
    </row>
    <row r="51" spans="1:14" ht="16" x14ac:dyDescent="0.2">
      <c r="A51" s="10" t="s">
        <v>78</v>
      </c>
      <c r="B51" s="12"/>
      <c r="C51" s="15"/>
      <c r="D51" s="15"/>
      <c r="E51" s="12"/>
      <c r="F51" s="12"/>
      <c r="G51" s="12"/>
      <c r="H51" s="12"/>
      <c r="I51" s="12"/>
      <c r="J51" s="63">
        <v>200000</v>
      </c>
      <c r="K51" s="12"/>
      <c r="L51" s="12"/>
      <c r="M51" s="12"/>
      <c r="N51" s="22"/>
    </row>
    <row r="52" spans="1:14" ht="16" x14ac:dyDescent="0.2">
      <c r="A52" s="10" t="s">
        <v>84</v>
      </c>
      <c r="B52" s="12"/>
      <c r="C52" s="15"/>
      <c r="D52" s="15"/>
      <c r="E52" s="12"/>
      <c r="F52" s="12"/>
      <c r="G52" s="12"/>
      <c r="H52" s="12"/>
      <c r="I52" s="12"/>
      <c r="J52" s="12"/>
      <c r="K52" s="12"/>
      <c r="L52" s="12">
        <v>375000</v>
      </c>
      <c r="M52" s="12"/>
      <c r="N52" s="22"/>
    </row>
    <row r="53" spans="1:14" ht="16" x14ac:dyDescent="0.2">
      <c r="A53" s="10" t="s">
        <v>80</v>
      </c>
      <c r="B53" s="12"/>
      <c r="C53" s="15"/>
      <c r="D53" s="15"/>
      <c r="E53" s="12"/>
      <c r="F53" s="12"/>
      <c r="G53" s="12"/>
      <c r="H53" s="12"/>
      <c r="I53" s="12"/>
      <c r="J53" s="12"/>
      <c r="K53" s="12"/>
      <c r="L53" s="45">
        <v>900000</v>
      </c>
      <c r="M53" s="12"/>
      <c r="N53" s="22"/>
    </row>
    <row r="54" spans="1:14" ht="16" x14ac:dyDescent="0.2">
      <c r="A54" s="35"/>
      <c r="B54" s="12"/>
      <c r="C54" s="15"/>
      <c r="D54" s="14"/>
      <c r="E54" s="12"/>
      <c r="F54" s="12"/>
      <c r="G54" s="12"/>
      <c r="H54" s="12"/>
      <c r="I54" s="12"/>
      <c r="J54" s="12"/>
      <c r="K54" s="12"/>
      <c r="L54" s="12"/>
      <c r="M54" s="12"/>
      <c r="N54" s="22"/>
    </row>
    <row r="55" spans="1:14" x14ac:dyDescent="0.2">
      <c r="A55" s="13" t="s">
        <v>4</v>
      </c>
      <c r="B55" s="14">
        <f>SUM(B26:B54)</f>
        <v>0</v>
      </c>
      <c r="C55" s="14">
        <f>SUM(C26:C54)</f>
        <v>2000000</v>
      </c>
      <c r="D55" s="14">
        <f t="shared" ref="D55:M55" si="1">SUM(D26:D54)</f>
        <v>1756998</v>
      </c>
      <c r="E55" s="14">
        <f t="shared" si="1"/>
        <v>700000</v>
      </c>
      <c r="F55" s="14">
        <f t="shared" si="1"/>
        <v>982499</v>
      </c>
      <c r="G55" s="14">
        <f t="shared" si="1"/>
        <v>0</v>
      </c>
      <c r="H55" s="14">
        <f t="shared" si="1"/>
        <v>0</v>
      </c>
      <c r="I55" s="14">
        <f t="shared" si="1"/>
        <v>3406025</v>
      </c>
      <c r="J55" s="14">
        <f t="shared" si="1"/>
        <v>1400000</v>
      </c>
      <c r="K55" s="14">
        <f t="shared" si="1"/>
        <v>654500</v>
      </c>
      <c r="L55" s="14">
        <f t="shared" si="1"/>
        <v>4157625</v>
      </c>
      <c r="M55" s="14">
        <f t="shared" si="1"/>
        <v>0</v>
      </c>
      <c r="N55" s="14">
        <f>SUM(B55:M55)</f>
        <v>15057647</v>
      </c>
    </row>
    <row r="56" spans="1:14" x14ac:dyDescent="0.2">
      <c r="A56" s="3"/>
      <c r="B56" s="2"/>
    </row>
    <row r="57" spans="1:14" x14ac:dyDescent="0.2">
      <c r="A57" s="10" t="s">
        <v>65</v>
      </c>
      <c r="B57" s="12">
        <f>B4</f>
        <v>3438998</v>
      </c>
    </row>
    <row r="58" spans="1:14" x14ac:dyDescent="0.2">
      <c r="A58" s="52" t="s">
        <v>66</v>
      </c>
      <c r="B58" s="55">
        <f>B11+N21</f>
        <v>11926300</v>
      </c>
    </row>
    <row r="59" spans="1:14" ht="16" thickBot="1" x14ac:dyDescent="0.25">
      <c r="A59" s="56" t="s">
        <v>67</v>
      </c>
      <c r="B59" s="61">
        <f>N55</f>
        <v>15057647</v>
      </c>
    </row>
    <row r="60" spans="1:14" ht="20" thickBot="1" x14ac:dyDescent="0.3">
      <c r="A60" s="43" t="s">
        <v>63</v>
      </c>
      <c r="B60" s="44">
        <f>N21-N55+B4+B11</f>
        <v>307651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zoomScale="85" zoomScaleNormal="85" workbookViewId="0">
      <pane ySplit="14" topLeftCell="A15" activePane="bottomLeft" state="frozen"/>
      <selection pane="bottomLeft" activeCell="H17" sqref="H17"/>
    </sheetView>
  </sheetViews>
  <sheetFormatPr baseColWidth="10" defaultColWidth="8.83203125" defaultRowHeight="15" x14ac:dyDescent="0.2"/>
  <cols>
    <col min="1" max="1" width="36.33203125" bestFit="1" customWidth="1"/>
    <col min="2" max="2" width="11.33203125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5" customWidth="1"/>
  </cols>
  <sheetData>
    <row r="1" spans="1:14" ht="19" x14ac:dyDescent="0.25">
      <c r="C1" s="1" t="s">
        <v>43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44</v>
      </c>
      <c r="B4" s="4">
        <v>2148515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45</v>
      </c>
      <c r="B6" s="28"/>
      <c r="C6" s="1"/>
      <c r="F6" s="2"/>
      <c r="G6" s="2"/>
    </row>
    <row r="7" spans="1:14" ht="21" x14ac:dyDescent="0.25">
      <c r="A7" s="29" t="s">
        <v>0</v>
      </c>
      <c r="B7" s="30">
        <v>847832</v>
      </c>
      <c r="C7" s="1"/>
      <c r="F7" s="17"/>
      <c r="G7" s="17"/>
    </row>
    <row r="8" spans="1:14" ht="19" x14ac:dyDescent="0.25">
      <c r="A8" s="29" t="s">
        <v>1</v>
      </c>
      <c r="B8" s="31">
        <v>56600</v>
      </c>
      <c r="C8" s="1"/>
    </row>
    <row r="9" spans="1:14" ht="19" x14ac:dyDescent="0.25">
      <c r="A9" s="29" t="s">
        <v>2</v>
      </c>
      <c r="B9" s="32">
        <v>30000</v>
      </c>
      <c r="C9" s="1"/>
      <c r="G9" s="2"/>
    </row>
    <row r="10" spans="1:14" ht="20" thickBot="1" x14ac:dyDescent="0.3">
      <c r="A10" s="33" t="s">
        <v>3</v>
      </c>
      <c r="B10" s="34">
        <v>15000</v>
      </c>
      <c r="C10" s="1"/>
    </row>
    <row r="11" spans="1:14" ht="19" x14ac:dyDescent="0.25">
      <c r="A11" s="7" t="s">
        <v>46</v>
      </c>
      <c r="B11" s="8">
        <f>SUM(B7:B10)</f>
        <v>949432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6" x14ac:dyDescent="0.2">
      <c r="B14" s="23" t="s">
        <v>8</v>
      </c>
      <c r="C14" s="23" t="s">
        <v>9</v>
      </c>
      <c r="D14" s="23" t="s">
        <v>10</v>
      </c>
      <c r="E14" s="23" t="s">
        <v>11</v>
      </c>
      <c r="F14" s="23" t="s">
        <v>24</v>
      </c>
      <c r="G14" s="23" t="s">
        <v>13</v>
      </c>
      <c r="H14" s="23" t="s">
        <v>14</v>
      </c>
      <c r="I14" s="23" t="s">
        <v>15</v>
      </c>
      <c r="J14" s="23" t="s">
        <v>16</v>
      </c>
      <c r="K14" s="23" t="s">
        <v>17</v>
      </c>
      <c r="L14" s="23" t="s">
        <v>18</v>
      </c>
      <c r="M14" s="23" t="s">
        <v>19</v>
      </c>
      <c r="N14" s="9" t="s">
        <v>20</v>
      </c>
    </row>
    <row r="15" spans="1:14" x14ac:dyDescent="0.2">
      <c r="A15" s="10" t="s">
        <v>6</v>
      </c>
      <c r="B15" s="12">
        <v>51000</v>
      </c>
      <c r="C15" s="26">
        <v>85000</v>
      </c>
      <c r="D15" s="26">
        <v>717000</v>
      </c>
      <c r="E15" s="26">
        <v>102000</v>
      </c>
      <c r="F15" s="26">
        <v>140000</v>
      </c>
      <c r="G15" s="26">
        <v>85000</v>
      </c>
      <c r="H15" s="26"/>
      <c r="I15" s="26">
        <v>34000</v>
      </c>
      <c r="J15" s="26">
        <v>17000</v>
      </c>
      <c r="K15" s="26">
        <v>17000</v>
      </c>
      <c r="L15" s="12"/>
      <c r="M15" s="12"/>
      <c r="N15" s="22">
        <f>SUM(B15:M15)</f>
        <v>1248000</v>
      </c>
    </row>
    <row r="16" spans="1:14" x14ac:dyDescent="0.2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6"/>
    </row>
    <row r="17" spans="1:14" x14ac:dyDescent="0.2">
      <c r="A17" s="10" t="s">
        <v>57</v>
      </c>
      <c r="B17" s="12"/>
      <c r="C17" s="12"/>
      <c r="D17" s="12"/>
      <c r="E17" s="12">
        <v>1715000</v>
      </c>
      <c r="F17" s="12">
        <v>541000</v>
      </c>
      <c r="G17" s="12"/>
      <c r="H17" s="12">
        <v>1500000</v>
      </c>
      <c r="I17" s="12"/>
      <c r="J17" s="12"/>
      <c r="K17" s="12"/>
      <c r="L17" s="12"/>
      <c r="M17" s="12"/>
      <c r="N17" s="16"/>
    </row>
    <row r="18" spans="1:14" s="21" customFormat="1" x14ac:dyDescent="0.2">
      <c r="A18" s="42"/>
      <c r="B18" s="18"/>
      <c r="C18" s="18"/>
      <c r="D18" s="18"/>
      <c r="E18" s="18"/>
      <c r="F18" s="46"/>
      <c r="G18" s="18"/>
      <c r="H18" s="19"/>
      <c r="I18" s="19"/>
      <c r="J18" s="19"/>
      <c r="K18" s="19"/>
      <c r="L18" s="18"/>
      <c r="M18" s="18"/>
      <c r="N18" s="20"/>
    </row>
    <row r="19" spans="1:14" s="21" customFormat="1" ht="16" x14ac:dyDescent="0.2">
      <c r="A19" s="42" t="s">
        <v>56</v>
      </c>
      <c r="B19" s="46"/>
      <c r="C19" s="47">
        <v>600000</v>
      </c>
      <c r="D19" s="18"/>
      <c r="E19" s="18"/>
      <c r="F19" s="18"/>
      <c r="G19" s="18"/>
      <c r="H19" s="18"/>
      <c r="I19" s="19"/>
      <c r="J19" s="19"/>
      <c r="K19" s="46"/>
      <c r="L19" s="18"/>
      <c r="M19" s="18"/>
      <c r="N19" s="20"/>
    </row>
    <row r="20" spans="1:14" s="21" customFormat="1" x14ac:dyDescent="0.2">
      <c r="A20" s="42"/>
      <c r="B20" s="18"/>
      <c r="C20" s="18"/>
      <c r="D20" s="18"/>
      <c r="E20" s="18"/>
      <c r="F20" s="18"/>
      <c r="G20" s="18"/>
      <c r="H20" s="18"/>
      <c r="I20" s="19"/>
      <c r="J20" s="46"/>
      <c r="K20" s="19"/>
      <c r="L20" s="18"/>
      <c r="M20" s="18"/>
      <c r="N20" s="20"/>
    </row>
    <row r="21" spans="1:14" s="6" customFormat="1" x14ac:dyDescent="0.2">
      <c r="A21" s="13" t="s">
        <v>4</v>
      </c>
      <c r="B21" s="14">
        <f t="shared" ref="B21:M21" si="0">SUM(B15:B19)</f>
        <v>51000</v>
      </c>
      <c r="C21" s="14">
        <f t="shared" si="0"/>
        <v>685000</v>
      </c>
      <c r="D21" s="14">
        <f t="shared" si="0"/>
        <v>717000</v>
      </c>
      <c r="E21" s="14">
        <f t="shared" si="0"/>
        <v>1817000</v>
      </c>
      <c r="F21" s="14">
        <f t="shared" si="0"/>
        <v>681000</v>
      </c>
      <c r="G21" s="14">
        <f t="shared" si="0"/>
        <v>85000</v>
      </c>
      <c r="H21" s="14">
        <f t="shared" si="0"/>
        <v>1500000</v>
      </c>
      <c r="I21" s="14">
        <f t="shared" si="0"/>
        <v>34000</v>
      </c>
      <c r="J21" s="14">
        <f t="shared" si="0"/>
        <v>17000</v>
      </c>
      <c r="K21" s="14">
        <f t="shared" si="0"/>
        <v>17000</v>
      </c>
      <c r="L21" s="14">
        <f t="shared" si="0"/>
        <v>0</v>
      </c>
      <c r="M21" s="14">
        <f t="shared" si="0"/>
        <v>0</v>
      </c>
      <c r="N21" s="14">
        <f>SUM(B21:M21)</f>
        <v>5604000</v>
      </c>
    </row>
    <row r="25" spans="1:14" ht="16" x14ac:dyDescent="0.2">
      <c r="A25" s="9" t="s">
        <v>7</v>
      </c>
      <c r="B25" s="9"/>
      <c r="C25" s="9"/>
      <c r="D25" s="9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6" x14ac:dyDescent="0.2">
      <c r="A26" s="9"/>
      <c r="B26" s="23" t="s">
        <v>8</v>
      </c>
      <c r="C26" s="23" t="s">
        <v>9</v>
      </c>
      <c r="D26" s="23" t="s">
        <v>10</v>
      </c>
      <c r="E26" s="23" t="s">
        <v>11</v>
      </c>
      <c r="F26" s="23" t="s">
        <v>12</v>
      </c>
      <c r="G26" s="23" t="s">
        <v>13</v>
      </c>
      <c r="H26" s="23" t="s">
        <v>14</v>
      </c>
      <c r="I26" s="23" t="s">
        <v>15</v>
      </c>
      <c r="J26" s="23" t="s">
        <v>16</v>
      </c>
      <c r="K26" s="23" t="s">
        <v>17</v>
      </c>
      <c r="L26" s="23" t="s">
        <v>18</v>
      </c>
      <c r="M26" s="23" t="s">
        <v>19</v>
      </c>
      <c r="N26" s="9" t="s">
        <v>20</v>
      </c>
    </row>
    <row r="27" spans="1:14" ht="16" x14ac:dyDescent="0.2">
      <c r="A27" s="10" t="s">
        <v>23</v>
      </c>
      <c r="B27" s="12"/>
      <c r="C27" s="12"/>
      <c r="D27" s="15"/>
      <c r="E27" s="12"/>
      <c r="F27" s="12"/>
      <c r="G27" s="12"/>
      <c r="H27" s="12"/>
      <c r="I27" s="12"/>
      <c r="J27" s="12"/>
      <c r="K27" s="12"/>
      <c r="L27" s="12"/>
      <c r="M27" s="12"/>
      <c r="N27" s="22"/>
    </row>
    <row r="28" spans="1:14" ht="16" x14ac:dyDescent="0.2">
      <c r="A28" s="10" t="s">
        <v>26</v>
      </c>
      <c r="B28" s="12"/>
      <c r="C28" s="12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22"/>
    </row>
    <row r="29" spans="1:14" ht="16" x14ac:dyDescent="0.2">
      <c r="A29" s="10" t="s">
        <v>38</v>
      </c>
      <c r="B29" s="12"/>
      <c r="C29" s="12"/>
      <c r="D29" s="15"/>
      <c r="E29" s="12"/>
      <c r="F29" s="12"/>
      <c r="G29" s="12"/>
      <c r="H29" s="12"/>
      <c r="I29" s="12"/>
      <c r="J29" s="12"/>
      <c r="K29" s="12"/>
      <c r="L29" s="12"/>
      <c r="M29" s="12"/>
      <c r="N29" s="22"/>
    </row>
    <row r="30" spans="1:14" ht="16" x14ac:dyDescent="0.2">
      <c r="A30" s="10" t="s">
        <v>37</v>
      </c>
      <c r="B30" s="12"/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22"/>
    </row>
    <row r="31" spans="1:14" ht="16" x14ac:dyDescent="0.2">
      <c r="A31" s="10" t="s">
        <v>39</v>
      </c>
      <c r="B31" s="12"/>
      <c r="C31" s="15"/>
      <c r="D31" s="15"/>
      <c r="E31" s="12"/>
      <c r="F31" s="12"/>
      <c r="G31" s="12"/>
      <c r="H31" s="12"/>
      <c r="I31" s="12"/>
      <c r="J31" s="12"/>
      <c r="K31" s="12"/>
      <c r="L31" s="12"/>
      <c r="M31" s="12"/>
      <c r="N31" s="22"/>
    </row>
    <row r="32" spans="1:14" ht="16" x14ac:dyDescent="0.2">
      <c r="A32" s="10" t="s">
        <v>29</v>
      </c>
      <c r="B32" s="12"/>
      <c r="C32" s="12"/>
      <c r="D32" s="15"/>
      <c r="E32" s="12"/>
      <c r="F32" s="12"/>
      <c r="G32" s="12"/>
      <c r="H32" s="12"/>
      <c r="I32" s="12"/>
      <c r="J32" s="12"/>
      <c r="K32" s="12"/>
      <c r="L32" s="12"/>
      <c r="M32" s="12"/>
      <c r="N32" s="22"/>
    </row>
    <row r="33" spans="1:14" ht="15" customHeight="1" x14ac:dyDescent="0.2">
      <c r="A33" s="35" t="s">
        <v>54</v>
      </c>
      <c r="B33" s="48"/>
      <c r="C33" s="48"/>
      <c r="D33" s="37">
        <v>32499</v>
      </c>
      <c r="E33" s="48">
        <v>73950</v>
      </c>
      <c r="F33" s="48"/>
      <c r="G33" s="48">
        <v>82400</v>
      </c>
      <c r="H33" s="48"/>
      <c r="I33" s="48">
        <v>52000</v>
      </c>
      <c r="J33" s="48"/>
      <c r="K33" s="48">
        <v>26325</v>
      </c>
      <c r="L33" s="48"/>
      <c r="M33" s="48"/>
      <c r="N33" s="22"/>
    </row>
    <row r="34" spans="1:14" ht="15" customHeight="1" x14ac:dyDescent="0.2">
      <c r="A34" s="35" t="s">
        <v>41</v>
      </c>
      <c r="B34" s="48"/>
      <c r="C34" s="48"/>
      <c r="D34" s="37"/>
      <c r="E34" s="48">
        <v>1484819</v>
      </c>
      <c r="F34" s="48">
        <v>1452690</v>
      </c>
      <c r="G34" s="48"/>
      <c r="H34" s="48"/>
      <c r="I34" s="48"/>
      <c r="J34" s="48"/>
      <c r="K34" s="48"/>
      <c r="L34" s="48"/>
      <c r="M34" s="48"/>
      <c r="N34" s="22"/>
    </row>
    <row r="35" spans="1:14" ht="15" customHeight="1" x14ac:dyDescent="0.2">
      <c r="A35" s="10" t="s">
        <v>25</v>
      </c>
      <c r="B35" s="12"/>
      <c r="C35" s="12"/>
      <c r="D35" s="37"/>
      <c r="E35" s="12">
        <v>144000</v>
      </c>
      <c r="F35" s="12"/>
      <c r="G35" s="12"/>
      <c r="H35" s="12"/>
      <c r="I35" s="12"/>
      <c r="J35" s="12"/>
      <c r="K35" s="12"/>
      <c r="L35" s="12"/>
      <c r="M35" s="12"/>
      <c r="N35" s="22"/>
    </row>
    <row r="36" spans="1:14" ht="16" x14ac:dyDescent="0.2">
      <c r="A36" s="49" t="s">
        <v>21</v>
      </c>
      <c r="B36" s="22"/>
      <c r="C36" s="22"/>
      <c r="D36" s="36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6" x14ac:dyDescent="0.2">
      <c r="A37" s="10" t="s">
        <v>28</v>
      </c>
      <c r="B37" s="12"/>
      <c r="C37" s="15"/>
      <c r="D37" s="15"/>
      <c r="E37" s="12"/>
      <c r="F37" s="12"/>
      <c r="G37" s="12"/>
      <c r="H37" s="12"/>
      <c r="I37" s="12"/>
      <c r="J37" s="12"/>
      <c r="K37" s="12">
        <v>157100</v>
      </c>
      <c r="L37" s="12">
        <v>409600</v>
      </c>
      <c r="M37" s="12"/>
      <c r="N37" s="22"/>
    </row>
    <row r="38" spans="1:14" ht="16" x14ac:dyDescent="0.2">
      <c r="A38" s="10" t="s">
        <v>30</v>
      </c>
      <c r="B38" s="12"/>
      <c r="C38" s="15"/>
      <c r="D38" s="15"/>
      <c r="E38" s="12"/>
      <c r="F38" s="12"/>
      <c r="G38" s="12"/>
      <c r="H38" s="12"/>
      <c r="I38" s="12"/>
      <c r="J38" s="12"/>
      <c r="K38" s="12"/>
      <c r="L38" s="12">
        <v>46000</v>
      </c>
      <c r="M38" s="12"/>
      <c r="N38" s="22"/>
    </row>
    <row r="39" spans="1:14" ht="16" x14ac:dyDescent="0.2">
      <c r="A39" s="10" t="s">
        <v>36</v>
      </c>
      <c r="B39" s="12"/>
      <c r="C39" s="15"/>
      <c r="D39" s="15"/>
      <c r="E39" s="12"/>
      <c r="F39" s="12"/>
      <c r="G39" s="12"/>
      <c r="H39" s="12"/>
      <c r="I39" s="12"/>
      <c r="J39" s="12"/>
      <c r="K39" s="12"/>
      <c r="L39" s="12"/>
      <c r="M39" s="12"/>
      <c r="N39" s="22"/>
    </row>
    <row r="40" spans="1:14" ht="16" x14ac:dyDescent="0.2">
      <c r="A40" s="10" t="s">
        <v>22</v>
      </c>
      <c r="B40" s="12"/>
      <c r="C40" s="15"/>
      <c r="D40" s="15"/>
      <c r="E40" s="12"/>
      <c r="F40" s="12"/>
      <c r="G40" s="12"/>
      <c r="H40" s="12"/>
      <c r="I40" s="12"/>
      <c r="J40" s="12"/>
      <c r="K40" s="12"/>
      <c r="L40" s="12">
        <v>590000</v>
      </c>
      <c r="M40" s="12"/>
      <c r="N40" s="22"/>
    </row>
    <row r="41" spans="1:14" ht="16" x14ac:dyDescent="0.2">
      <c r="A41" s="10" t="s">
        <v>33</v>
      </c>
      <c r="B41" s="12"/>
      <c r="C41" s="15"/>
      <c r="D41" s="15"/>
      <c r="E41" s="12"/>
      <c r="F41" s="12"/>
      <c r="G41" s="12"/>
      <c r="H41" s="12"/>
      <c r="I41" s="12"/>
      <c r="J41" s="12"/>
      <c r="K41" s="12"/>
      <c r="L41" s="12"/>
      <c r="M41" s="12"/>
      <c r="N41" s="22"/>
    </row>
    <row r="42" spans="1:14" ht="16" x14ac:dyDescent="0.2">
      <c r="A42" s="10" t="s">
        <v>55</v>
      </c>
      <c r="B42" s="12"/>
      <c r="C42" s="15"/>
      <c r="D42" s="15"/>
      <c r="E42" s="12"/>
      <c r="F42" s="12"/>
      <c r="G42" s="12"/>
      <c r="H42" s="12">
        <v>711566</v>
      </c>
      <c r="I42" s="12"/>
      <c r="J42" s="12"/>
      <c r="K42" s="12"/>
      <c r="L42" s="12"/>
      <c r="M42" s="12"/>
      <c r="N42" s="22"/>
    </row>
    <row r="43" spans="1:14" ht="16" x14ac:dyDescent="0.2">
      <c r="A43" s="49" t="s">
        <v>27</v>
      </c>
      <c r="B43" s="22"/>
      <c r="C43" s="36"/>
      <c r="D43" s="36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ht="16" x14ac:dyDescent="0.2">
      <c r="A44" s="10" t="s">
        <v>42</v>
      </c>
      <c r="B44" s="12"/>
      <c r="C44" s="15"/>
      <c r="D44" s="15"/>
      <c r="E44" s="12"/>
      <c r="F44" s="12"/>
      <c r="G44" s="12"/>
      <c r="H44" s="12"/>
      <c r="I44" s="12"/>
      <c r="J44" s="45"/>
      <c r="K44" s="12"/>
      <c r="L44" s="12"/>
      <c r="M44" s="12"/>
      <c r="N44" s="22"/>
    </row>
    <row r="45" spans="1:14" ht="16" x14ac:dyDescent="0.2">
      <c r="A45" s="10"/>
      <c r="B45" s="12"/>
      <c r="C45" s="15"/>
      <c r="D45" s="15"/>
      <c r="E45" s="12"/>
      <c r="F45" s="12"/>
      <c r="G45" s="12"/>
      <c r="H45" s="12"/>
      <c r="I45" s="12"/>
      <c r="J45" s="12"/>
      <c r="K45" s="12"/>
      <c r="L45" s="12"/>
      <c r="M45" s="12"/>
      <c r="N45" s="22"/>
    </row>
    <row r="46" spans="1:14" ht="16" x14ac:dyDescent="0.2">
      <c r="A46" s="10" t="s">
        <v>32</v>
      </c>
      <c r="B46" s="12"/>
      <c r="C46" s="15"/>
      <c r="D46" s="15"/>
      <c r="E46" s="12"/>
      <c r="F46" s="12"/>
      <c r="G46" s="12"/>
      <c r="H46" s="12"/>
      <c r="I46" s="12"/>
      <c r="J46" s="12"/>
      <c r="K46" s="12"/>
      <c r="L46" s="12"/>
      <c r="M46" s="12"/>
      <c r="N46" s="22"/>
    </row>
    <row r="47" spans="1:14" ht="16" x14ac:dyDescent="0.2">
      <c r="A47" s="35"/>
      <c r="B47" s="12"/>
      <c r="C47" s="15"/>
      <c r="D47" s="14"/>
      <c r="E47" s="12"/>
      <c r="F47" s="12"/>
      <c r="G47" s="12"/>
      <c r="H47" s="12"/>
      <c r="I47" s="12"/>
      <c r="J47" s="12"/>
      <c r="K47" s="12"/>
      <c r="L47" s="12"/>
      <c r="M47" s="12"/>
      <c r="N47" s="22"/>
    </row>
    <row r="48" spans="1:14" x14ac:dyDescent="0.2">
      <c r="A48" s="50" t="s">
        <v>4</v>
      </c>
      <c r="B48" s="51">
        <f>SUM(B27:B47)</f>
        <v>0</v>
      </c>
      <c r="C48" s="51">
        <f t="shared" ref="C48:E48" si="1">SUM(C27:C44)</f>
        <v>0</v>
      </c>
      <c r="D48" s="51">
        <f t="shared" si="1"/>
        <v>32499</v>
      </c>
      <c r="E48" s="51">
        <f t="shared" si="1"/>
        <v>1702769</v>
      </c>
      <c r="F48" s="51">
        <f>SUM(F27:F47)</f>
        <v>1452690</v>
      </c>
      <c r="G48" s="51">
        <f t="shared" ref="G48:M48" si="2">SUM(G27:G47)</f>
        <v>82400</v>
      </c>
      <c r="H48" s="51">
        <f t="shared" si="2"/>
        <v>711566</v>
      </c>
      <c r="I48" s="51">
        <f t="shared" si="2"/>
        <v>52000</v>
      </c>
      <c r="J48" s="51">
        <f t="shared" si="2"/>
        <v>0</v>
      </c>
      <c r="K48" s="51">
        <f t="shared" si="2"/>
        <v>183425</v>
      </c>
      <c r="L48" s="51">
        <f t="shared" si="2"/>
        <v>1045600</v>
      </c>
      <c r="M48" s="51">
        <f t="shared" si="2"/>
        <v>0</v>
      </c>
      <c r="N48" s="51">
        <f>SUM(B48:M48)</f>
        <v>5262949</v>
      </c>
    </row>
    <row r="49" spans="1:2" x14ac:dyDescent="0.2">
      <c r="A49" s="3"/>
      <c r="B49" s="2"/>
    </row>
    <row r="50" spans="1:2" ht="16" thickBot="1" x14ac:dyDescent="0.25"/>
    <row r="51" spans="1:2" ht="20" thickBot="1" x14ac:dyDescent="0.3">
      <c r="A51" s="43" t="s">
        <v>58</v>
      </c>
      <c r="B51" s="44">
        <f>N21-N48+B4+B11</f>
        <v>3438998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DEA2-150D-4661-AA74-8EFEDE0A024F}">
  <dimension ref="A1:N51"/>
  <sheetViews>
    <sheetView topLeftCell="A28" workbookViewId="0">
      <selection activeCell="E14" sqref="E14"/>
    </sheetView>
  </sheetViews>
  <sheetFormatPr baseColWidth="10" defaultColWidth="8.83203125" defaultRowHeight="15" x14ac:dyDescent="0.2"/>
  <cols>
    <col min="1" max="1" width="36.33203125" bestFit="1" customWidth="1"/>
    <col min="2" max="2" width="11.33203125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5" customWidth="1"/>
  </cols>
  <sheetData>
    <row r="1" spans="1:14" ht="19" x14ac:dyDescent="0.25">
      <c r="C1" s="1" t="s">
        <v>47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48</v>
      </c>
      <c r="B4" s="4">
        <v>2740909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49</v>
      </c>
      <c r="B6" s="28"/>
      <c r="C6" s="1"/>
      <c r="F6" s="2"/>
      <c r="G6" s="2"/>
    </row>
    <row r="7" spans="1:14" ht="21" x14ac:dyDescent="0.25">
      <c r="A7" s="29" t="s">
        <v>0</v>
      </c>
      <c r="B7" s="30">
        <v>898000</v>
      </c>
      <c r="C7" s="1"/>
      <c r="F7" s="17"/>
      <c r="G7" s="17"/>
    </row>
    <row r="8" spans="1:14" ht="19" x14ac:dyDescent="0.25">
      <c r="A8" s="29" t="s">
        <v>1</v>
      </c>
      <c r="B8" s="31">
        <v>55000</v>
      </c>
      <c r="C8" s="1"/>
    </row>
    <row r="9" spans="1:14" ht="19" x14ac:dyDescent="0.25">
      <c r="A9" s="29" t="s">
        <v>2</v>
      </c>
      <c r="B9" s="32">
        <v>55000</v>
      </c>
      <c r="C9" s="1"/>
      <c r="G9" s="2"/>
    </row>
    <row r="10" spans="1:14" ht="20" thickBot="1" x14ac:dyDescent="0.3">
      <c r="A10" s="33" t="s">
        <v>3</v>
      </c>
      <c r="B10" s="34">
        <v>15000</v>
      </c>
      <c r="C10" s="1"/>
    </row>
    <row r="11" spans="1:14" ht="19" x14ac:dyDescent="0.25">
      <c r="A11" s="7" t="s">
        <v>50</v>
      </c>
      <c r="B11" s="8">
        <f>SUM(B7:B10)</f>
        <v>1023000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6" x14ac:dyDescent="0.2">
      <c r="B14" s="23" t="s">
        <v>8</v>
      </c>
      <c r="C14" s="23" t="s">
        <v>9</v>
      </c>
      <c r="D14" s="23" t="s">
        <v>10</v>
      </c>
      <c r="E14" s="23" t="s">
        <v>11</v>
      </c>
      <c r="F14" s="23" t="s">
        <v>24</v>
      </c>
      <c r="G14" s="23" t="s">
        <v>13</v>
      </c>
      <c r="H14" s="23" t="s">
        <v>14</v>
      </c>
      <c r="I14" s="23" t="s">
        <v>15</v>
      </c>
      <c r="J14" s="23" t="s">
        <v>16</v>
      </c>
      <c r="K14" s="23" t="s">
        <v>17</v>
      </c>
      <c r="L14" s="23" t="s">
        <v>18</v>
      </c>
      <c r="M14" s="23" t="s">
        <v>19</v>
      </c>
      <c r="N14" s="9" t="s">
        <v>20</v>
      </c>
    </row>
    <row r="15" spans="1:14" x14ac:dyDescent="0.2">
      <c r="A15" s="10" t="s">
        <v>6</v>
      </c>
      <c r="B15" s="12">
        <v>16000</v>
      </c>
      <c r="C15" s="26">
        <v>40000</v>
      </c>
      <c r="D15" s="26">
        <v>132000</v>
      </c>
      <c r="E15" s="26">
        <v>220000</v>
      </c>
      <c r="F15" s="26">
        <v>373500</v>
      </c>
      <c r="G15" s="26">
        <v>96000</v>
      </c>
      <c r="H15" s="26">
        <v>12000</v>
      </c>
      <c r="I15" s="26">
        <v>24000</v>
      </c>
      <c r="J15" s="26">
        <v>24000</v>
      </c>
      <c r="K15" s="26">
        <v>24000</v>
      </c>
      <c r="L15" s="12"/>
      <c r="M15" s="12"/>
      <c r="N15" s="22">
        <f>SUM(B15:M15)</f>
        <v>961500</v>
      </c>
    </row>
    <row r="16" spans="1:14" x14ac:dyDescent="0.2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6"/>
    </row>
    <row r="17" spans="1:14" x14ac:dyDescent="0.2">
      <c r="A17" s="10" t="s">
        <v>34</v>
      </c>
      <c r="B17" s="12"/>
      <c r="C17" s="12"/>
      <c r="D17" s="12"/>
      <c r="E17" s="12"/>
      <c r="F17" s="12"/>
      <c r="G17" s="12">
        <v>440000</v>
      </c>
      <c r="H17" s="12">
        <v>470000</v>
      </c>
      <c r="I17" s="12">
        <v>1200000</v>
      </c>
      <c r="J17" s="12"/>
      <c r="K17" s="12">
        <v>450000</v>
      </c>
      <c r="L17" s="12"/>
      <c r="M17" s="12"/>
      <c r="N17" s="16"/>
    </row>
    <row r="18" spans="1:14" s="21" customFormat="1" ht="16" x14ac:dyDescent="0.2">
      <c r="A18" s="42" t="s">
        <v>51</v>
      </c>
      <c r="B18" s="18"/>
      <c r="C18" s="18"/>
      <c r="D18" s="18"/>
      <c r="E18" s="18"/>
      <c r="F18" s="46">
        <v>120000</v>
      </c>
      <c r="G18" s="18"/>
      <c r="H18" s="19"/>
      <c r="I18" s="19"/>
      <c r="J18" s="19"/>
      <c r="K18" s="19"/>
      <c r="L18" s="18"/>
      <c r="M18" s="18"/>
      <c r="N18" s="20"/>
    </row>
    <row r="19" spans="1:14" s="21" customFormat="1" ht="16" x14ac:dyDescent="0.2">
      <c r="A19" s="42" t="s">
        <v>52</v>
      </c>
      <c r="B19" s="18"/>
      <c r="C19" s="18"/>
      <c r="D19" s="18"/>
      <c r="E19" s="18"/>
      <c r="F19" s="18"/>
      <c r="G19" s="18"/>
      <c r="H19" s="18"/>
      <c r="I19" s="19"/>
      <c r="J19" s="19"/>
      <c r="K19" s="46"/>
      <c r="L19" s="18"/>
      <c r="M19" s="18"/>
      <c r="N19" s="20"/>
    </row>
    <row r="20" spans="1:14" s="21" customFormat="1" ht="16" x14ac:dyDescent="0.2">
      <c r="A20" s="42" t="s">
        <v>53</v>
      </c>
      <c r="B20" s="18"/>
      <c r="C20" s="18"/>
      <c r="D20" s="18"/>
      <c r="E20" s="18"/>
      <c r="F20" s="18"/>
      <c r="G20" s="18"/>
      <c r="H20" s="18"/>
      <c r="I20" s="19"/>
      <c r="J20" s="46">
        <v>270080</v>
      </c>
      <c r="K20" s="19"/>
      <c r="L20" s="18"/>
      <c r="M20" s="18"/>
      <c r="N20" s="20"/>
    </row>
    <row r="21" spans="1:14" s="6" customFormat="1" x14ac:dyDescent="0.2">
      <c r="A21" s="13" t="s">
        <v>4</v>
      </c>
      <c r="B21" s="14">
        <f t="shared" ref="B21:M21" si="0">SUM(B15:B19)</f>
        <v>16000</v>
      </c>
      <c r="C21" s="14">
        <f t="shared" si="0"/>
        <v>40000</v>
      </c>
      <c r="D21" s="14">
        <f t="shared" si="0"/>
        <v>132000</v>
      </c>
      <c r="E21" s="14">
        <f t="shared" si="0"/>
        <v>220000</v>
      </c>
      <c r="F21" s="14">
        <f t="shared" si="0"/>
        <v>493500</v>
      </c>
      <c r="G21" s="14">
        <f t="shared" si="0"/>
        <v>536000</v>
      </c>
      <c r="H21" s="14">
        <f t="shared" si="0"/>
        <v>482000</v>
      </c>
      <c r="I21" s="14">
        <f t="shared" si="0"/>
        <v>1224000</v>
      </c>
      <c r="J21" s="14">
        <f t="shared" si="0"/>
        <v>24000</v>
      </c>
      <c r="K21" s="14">
        <f t="shared" si="0"/>
        <v>474000</v>
      </c>
      <c r="L21" s="14">
        <f t="shared" si="0"/>
        <v>0</v>
      </c>
      <c r="M21" s="14">
        <f t="shared" si="0"/>
        <v>0</v>
      </c>
      <c r="N21" s="14">
        <f>SUM(B21:M21)</f>
        <v>3641500</v>
      </c>
    </row>
    <row r="25" spans="1:14" ht="16" x14ac:dyDescent="0.2">
      <c r="A25" s="9" t="s">
        <v>7</v>
      </c>
      <c r="B25" s="9"/>
      <c r="C25" s="9"/>
      <c r="D25" s="9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6" x14ac:dyDescent="0.2">
      <c r="A26" s="9"/>
      <c r="B26" s="23" t="s">
        <v>8</v>
      </c>
      <c r="C26" s="23" t="s">
        <v>9</v>
      </c>
      <c r="D26" s="23" t="s">
        <v>10</v>
      </c>
      <c r="E26" s="23" t="s">
        <v>11</v>
      </c>
      <c r="F26" s="23" t="s">
        <v>12</v>
      </c>
      <c r="G26" s="23" t="s">
        <v>13</v>
      </c>
      <c r="H26" s="23" t="s">
        <v>14</v>
      </c>
      <c r="I26" s="23" t="s">
        <v>15</v>
      </c>
      <c r="J26" s="23" t="s">
        <v>16</v>
      </c>
      <c r="K26" s="23" t="s">
        <v>17</v>
      </c>
      <c r="L26" s="23" t="s">
        <v>18</v>
      </c>
      <c r="M26" s="23" t="s">
        <v>19</v>
      </c>
      <c r="N26" s="9" t="s">
        <v>20</v>
      </c>
    </row>
    <row r="27" spans="1:14" ht="16" x14ac:dyDescent="0.2">
      <c r="A27" s="10" t="s">
        <v>23</v>
      </c>
      <c r="B27" s="12"/>
      <c r="C27" s="12"/>
      <c r="D27" s="15"/>
      <c r="E27" s="12"/>
      <c r="F27" s="12"/>
      <c r="G27" s="12"/>
      <c r="H27" s="12"/>
      <c r="I27" s="12"/>
      <c r="J27" s="12"/>
      <c r="K27" s="12"/>
      <c r="L27" s="12"/>
      <c r="M27" s="12"/>
      <c r="N27" s="22"/>
    </row>
    <row r="28" spans="1:14" ht="16" x14ac:dyDescent="0.2">
      <c r="A28" s="10" t="s">
        <v>26</v>
      </c>
      <c r="B28" s="12"/>
      <c r="C28" s="12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22"/>
    </row>
    <row r="29" spans="1:14" ht="16" x14ac:dyDescent="0.2">
      <c r="A29" s="10" t="s">
        <v>38</v>
      </c>
      <c r="B29" s="12"/>
      <c r="C29" s="12"/>
      <c r="D29" s="15"/>
      <c r="E29" s="12"/>
      <c r="F29" s="12"/>
      <c r="G29" s="12"/>
      <c r="H29" s="12"/>
      <c r="I29" s="12"/>
      <c r="J29" s="12"/>
      <c r="K29" s="12"/>
      <c r="L29" s="12"/>
      <c r="M29" s="12"/>
      <c r="N29" s="22"/>
    </row>
    <row r="30" spans="1:14" ht="16" x14ac:dyDescent="0.2">
      <c r="A30" s="10" t="s">
        <v>37</v>
      </c>
      <c r="B30" s="12"/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22"/>
    </row>
    <row r="31" spans="1:14" ht="16" x14ac:dyDescent="0.2">
      <c r="A31" s="10" t="s">
        <v>39</v>
      </c>
      <c r="B31" s="12"/>
      <c r="C31" s="15"/>
      <c r="D31" s="15"/>
      <c r="E31" s="12"/>
      <c r="F31" s="12"/>
      <c r="G31" s="12"/>
      <c r="H31" s="12"/>
      <c r="I31" s="12"/>
      <c r="J31" s="12"/>
      <c r="K31" s="12"/>
      <c r="L31" s="12"/>
      <c r="M31" s="12"/>
      <c r="N31" s="22"/>
    </row>
    <row r="32" spans="1:14" ht="16" x14ac:dyDescent="0.2">
      <c r="A32" s="10" t="s">
        <v>29</v>
      </c>
      <c r="B32" s="12"/>
      <c r="C32" s="12"/>
      <c r="D32" s="15"/>
      <c r="E32" s="12"/>
      <c r="F32" s="12"/>
      <c r="G32" s="12"/>
      <c r="H32" s="12"/>
      <c r="I32" s="12"/>
      <c r="J32" s="12"/>
      <c r="K32" s="12"/>
      <c r="L32" s="12"/>
      <c r="M32" s="12"/>
      <c r="N32" s="22"/>
    </row>
    <row r="33" spans="1:14" ht="15" customHeight="1" x14ac:dyDescent="0.2">
      <c r="A33" s="38" t="s">
        <v>31</v>
      </c>
      <c r="B33" s="39"/>
      <c r="C33" s="39"/>
      <c r="D33" s="40"/>
      <c r="E33" s="39"/>
      <c r="F33" s="39">
        <v>120900</v>
      </c>
      <c r="G33" s="39"/>
      <c r="H33" s="39"/>
      <c r="I33" s="39"/>
      <c r="J33" s="39"/>
      <c r="K33" s="39">
        <v>14300</v>
      </c>
      <c r="L33" s="39"/>
      <c r="M33" s="39"/>
      <c r="N33" s="22">
        <f>SUM(B33:M33)</f>
        <v>135200</v>
      </c>
    </row>
    <row r="34" spans="1:14" ht="15" customHeight="1" x14ac:dyDescent="0.2">
      <c r="A34" s="38" t="s">
        <v>41</v>
      </c>
      <c r="B34" s="39"/>
      <c r="C34" s="39"/>
      <c r="D34" s="40"/>
      <c r="E34" s="39"/>
      <c r="F34" s="39">
        <v>1155837</v>
      </c>
      <c r="G34" s="39"/>
      <c r="H34" s="39">
        <v>1170608</v>
      </c>
      <c r="I34" s="39"/>
      <c r="J34" s="39"/>
      <c r="K34" s="39">
        <v>847900</v>
      </c>
      <c r="L34" s="39"/>
      <c r="M34" s="39"/>
      <c r="N34" s="22">
        <f>SUM(B34:M34)</f>
        <v>3174345</v>
      </c>
    </row>
    <row r="35" spans="1:14" ht="15" customHeight="1" x14ac:dyDescent="0.2">
      <c r="A35" s="10" t="s">
        <v>25</v>
      </c>
      <c r="B35" s="12"/>
      <c r="C35" s="12"/>
      <c r="D35" s="37"/>
      <c r="E35" s="12"/>
      <c r="F35" s="12"/>
      <c r="G35" s="12"/>
      <c r="H35" s="12"/>
      <c r="I35" s="12"/>
      <c r="J35" s="12"/>
      <c r="K35" s="12"/>
      <c r="L35" s="12"/>
      <c r="M35" s="12"/>
      <c r="N35" s="22"/>
    </row>
    <row r="36" spans="1:14" ht="16" x14ac:dyDescent="0.2">
      <c r="A36" s="41" t="s">
        <v>21</v>
      </c>
      <c r="B36" s="22"/>
      <c r="C36" s="22"/>
      <c r="D36" s="36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6" x14ac:dyDescent="0.2">
      <c r="A37" s="10" t="s">
        <v>28</v>
      </c>
      <c r="B37" s="12"/>
      <c r="C37" s="15"/>
      <c r="D37" s="15"/>
      <c r="E37" s="12"/>
      <c r="F37" s="12"/>
      <c r="G37" s="12"/>
      <c r="H37" s="12"/>
      <c r="I37" s="12"/>
      <c r="J37" s="12"/>
      <c r="K37" s="12"/>
      <c r="L37" s="12">
        <v>238600</v>
      </c>
      <c r="M37" s="12"/>
      <c r="N37" s="22"/>
    </row>
    <row r="38" spans="1:14" ht="16" x14ac:dyDescent="0.2">
      <c r="A38" s="10" t="s">
        <v>30</v>
      </c>
      <c r="B38" s="12"/>
      <c r="C38" s="15"/>
      <c r="D38" s="15"/>
      <c r="E38" s="12"/>
      <c r="F38" s="12"/>
      <c r="G38" s="12"/>
      <c r="H38" s="12"/>
      <c r="I38" s="12"/>
      <c r="J38" s="12"/>
      <c r="K38" s="12"/>
      <c r="L38" s="12">
        <v>48000</v>
      </c>
      <c r="M38" s="12"/>
      <c r="N38" s="22"/>
    </row>
    <row r="39" spans="1:14" ht="16" x14ac:dyDescent="0.2">
      <c r="A39" s="10" t="s">
        <v>36</v>
      </c>
      <c r="B39" s="12"/>
      <c r="C39" s="15"/>
      <c r="D39" s="15"/>
      <c r="E39" s="12"/>
      <c r="F39" s="12"/>
      <c r="G39" s="12"/>
      <c r="H39" s="12"/>
      <c r="I39" s="12"/>
      <c r="J39" s="12"/>
      <c r="K39" s="12"/>
      <c r="L39" s="12"/>
      <c r="M39" s="12"/>
      <c r="N39" s="22"/>
    </row>
    <row r="40" spans="1:14" ht="16" x14ac:dyDescent="0.2">
      <c r="A40" s="10" t="s">
        <v>22</v>
      </c>
      <c r="B40" s="12"/>
      <c r="C40" s="15"/>
      <c r="D40" s="15"/>
      <c r="E40" s="12"/>
      <c r="F40" s="12"/>
      <c r="G40" s="12"/>
      <c r="H40" s="12"/>
      <c r="I40" s="12"/>
      <c r="J40" s="12"/>
      <c r="K40" s="12"/>
      <c r="L40" s="12">
        <v>382500</v>
      </c>
      <c r="M40" s="12"/>
      <c r="N40" s="22"/>
    </row>
    <row r="41" spans="1:14" ht="16" x14ac:dyDescent="0.2">
      <c r="A41" s="10" t="s">
        <v>33</v>
      </c>
      <c r="B41" s="12"/>
      <c r="C41" s="15"/>
      <c r="D41" s="15"/>
      <c r="E41" s="12"/>
      <c r="F41" s="12"/>
      <c r="G41" s="12"/>
      <c r="H41" s="12"/>
      <c r="I41" s="12"/>
      <c r="J41" s="12"/>
      <c r="K41" s="12"/>
      <c r="L41" s="12"/>
      <c r="M41" s="12"/>
      <c r="N41" s="22"/>
    </row>
    <row r="42" spans="1:14" ht="16" x14ac:dyDescent="0.2">
      <c r="A42" s="10" t="s">
        <v>35</v>
      </c>
      <c r="B42" s="12"/>
      <c r="C42" s="15"/>
      <c r="D42" s="15"/>
      <c r="E42" s="12"/>
      <c r="F42" s="12"/>
      <c r="G42" s="12"/>
      <c r="H42" s="12"/>
      <c r="I42" s="12"/>
      <c r="J42" s="12"/>
      <c r="K42" s="12">
        <v>508169</v>
      </c>
      <c r="L42" s="12"/>
      <c r="M42" s="12"/>
      <c r="N42" s="22"/>
    </row>
    <row r="43" spans="1:14" ht="16" x14ac:dyDescent="0.2">
      <c r="A43" s="41" t="s">
        <v>27</v>
      </c>
      <c r="B43" s="12"/>
      <c r="C43" s="15"/>
      <c r="D43" s="15"/>
      <c r="E43" s="12"/>
      <c r="F43" s="12"/>
      <c r="G43" s="12"/>
      <c r="H43" s="12"/>
      <c r="I43" s="12"/>
      <c r="J43" s="12"/>
      <c r="K43" s="12"/>
      <c r="L43" s="12"/>
      <c r="M43" s="12"/>
      <c r="N43" s="22"/>
    </row>
    <row r="44" spans="1:14" ht="16" x14ac:dyDescent="0.2">
      <c r="A44" s="10" t="s">
        <v>42</v>
      </c>
      <c r="B44" s="12"/>
      <c r="C44" s="15"/>
      <c r="D44" s="15"/>
      <c r="E44" s="12"/>
      <c r="F44" s="12"/>
      <c r="G44" s="12"/>
      <c r="H44" s="12"/>
      <c r="I44" s="12"/>
      <c r="J44" s="45">
        <v>270080</v>
      </c>
      <c r="K44" s="12">
        <v>500000</v>
      </c>
      <c r="L44" s="12"/>
      <c r="M44" s="12"/>
      <c r="N44" s="22">
        <f>SUM(B44:M44)</f>
        <v>770080</v>
      </c>
    </row>
    <row r="45" spans="1:14" ht="16" x14ac:dyDescent="0.2">
      <c r="A45" s="10"/>
      <c r="B45" s="12"/>
      <c r="C45" s="15"/>
      <c r="D45" s="15"/>
      <c r="E45" s="12"/>
      <c r="F45" s="12"/>
      <c r="G45" s="12"/>
      <c r="H45" s="12"/>
      <c r="I45" s="12"/>
      <c r="J45" s="12"/>
      <c r="K45" s="12"/>
      <c r="L45" s="12"/>
      <c r="M45" s="12"/>
      <c r="N45" s="22"/>
    </row>
    <row r="46" spans="1:14" ht="16" x14ac:dyDescent="0.2">
      <c r="A46" s="10" t="s">
        <v>32</v>
      </c>
      <c r="B46" s="12"/>
      <c r="C46" s="15"/>
      <c r="D46" s="15"/>
      <c r="E46" s="12"/>
      <c r="F46" s="12"/>
      <c r="G46" s="12"/>
      <c r="H46" s="12"/>
      <c r="I46" s="12"/>
      <c r="J46" s="12"/>
      <c r="K46" s="12"/>
      <c r="L46" s="12"/>
      <c r="M46" s="12"/>
      <c r="N46" s="22"/>
    </row>
    <row r="47" spans="1:14" ht="16" x14ac:dyDescent="0.2">
      <c r="A47" s="35"/>
      <c r="B47" s="12"/>
      <c r="C47" s="15"/>
      <c r="D47" s="14"/>
      <c r="E47" s="12"/>
      <c r="F47" s="12"/>
      <c r="G47" s="12"/>
      <c r="H47" s="12"/>
      <c r="I47" s="12"/>
      <c r="J47" s="12"/>
      <c r="K47" s="12"/>
      <c r="L47" s="12"/>
      <c r="M47" s="12"/>
      <c r="N47" s="22"/>
    </row>
    <row r="48" spans="1:14" x14ac:dyDescent="0.2">
      <c r="A48" s="13" t="s">
        <v>4</v>
      </c>
      <c r="B48" s="14">
        <f>SUM(B27:B47)</f>
        <v>0</v>
      </c>
      <c r="C48" s="14">
        <f t="shared" ref="C48:E48" si="1">SUM(C27:C44)</f>
        <v>0</v>
      </c>
      <c r="D48" s="14">
        <f t="shared" si="1"/>
        <v>0</v>
      </c>
      <c r="E48" s="14">
        <f t="shared" si="1"/>
        <v>0</v>
      </c>
      <c r="F48" s="14">
        <f>SUM(F27:F47)</f>
        <v>1276737</v>
      </c>
      <c r="G48" s="14">
        <f t="shared" ref="G48:M48" si="2">SUM(G27:G47)</f>
        <v>0</v>
      </c>
      <c r="H48" s="14">
        <f t="shared" si="2"/>
        <v>1170608</v>
      </c>
      <c r="I48" s="14">
        <f t="shared" si="2"/>
        <v>0</v>
      </c>
      <c r="J48" s="14">
        <f t="shared" si="2"/>
        <v>270080</v>
      </c>
      <c r="K48" s="14">
        <f t="shared" si="2"/>
        <v>1870369</v>
      </c>
      <c r="L48" s="14">
        <f t="shared" si="2"/>
        <v>669100</v>
      </c>
      <c r="M48" s="14">
        <f t="shared" si="2"/>
        <v>0</v>
      </c>
      <c r="N48" s="14">
        <f>SUM(B48:M48)</f>
        <v>5256894</v>
      </c>
    </row>
    <row r="49" spans="1:2" x14ac:dyDescent="0.2">
      <c r="A49" s="3"/>
      <c r="B49" s="2"/>
    </row>
    <row r="50" spans="1:2" ht="16" thickBot="1" x14ac:dyDescent="0.25"/>
    <row r="51" spans="1:2" ht="20" thickBot="1" x14ac:dyDescent="0.3">
      <c r="A51" s="43" t="s">
        <v>40</v>
      </c>
      <c r="B51" s="44">
        <f>N21-N48+B4+B11</f>
        <v>2148515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2025</vt:lpstr>
      <vt:lpstr>számlák</vt:lpstr>
      <vt:lpstr>2024</vt:lpstr>
      <vt:lpstr>2023</vt:lpstr>
      <vt:lpstr>2022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Orchidea Mihók</cp:lastModifiedBy>
  <cp:lastPrinted>2020-01-21T14:24:49Z</cp:lastPrinted>
  <dcterms:created xsi:type="dcterms:W3CDTF">2013-02-04T12:42:11Z</dcterms:created>
  <dcterms:modified xsi:type="dcterms:W3CDTF">2026-03-06T21:11:39Z</dcterms:modified>
</cp:coreProperties>
</file>